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lts" sheetId="1" state="visible" r:id="rId3"/>
    <sheet name="Adjusted closes" sheetId="2" state="visible" r:id="rId4"/>
    <sheet name="Monthly returns and RF" sheetId="3" state="visible" r:id="rId5"/>
    <sheet name="Monthly excess return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<sst xmlns="http://schemas.openxmlformats.org/spreadsheetml/2006/main" count="588" uniqueCount="290">
  <si>
    <t xml:space="preserve">Tangency portfolio</t>
  </si>
  <si>
    <t xml:space="preserve">Sample</t>
  </si>
  <si>
    <t xml:space="preserve">Dec 2004 to Sep 2026</t>
  </si>
  <si>
    <t xml:space="preserve">Months</t>
  </si>
  <si>
    <t xml:space="preserve">Annualized risk-free rate (input)</t>
  </si>
  <si>
    <t xml:space="preserve">Excess returns</t>
  </si>
  <si>
    <t xml:space="preserve">monthly return minus French monthly RF</t>
  </si>
  <si>
    <t xml:space="preserve">Annualization</t>
  </si>
  <si>
    <t xml:space="preserve">means and covariances x 12, std devs x sqrt(12)</t>
  </si>
  <si>
    <t xml:space="preserve">Excess returns: means and standard deviations (annualized)</t>
  </si>
  <si>
    <t xml:space="preserve">Mean</t>
  </si>
  <si>
    <t xml:space="preserve">Std dev</t>
  </si>
  <si>
    <t xml:space="preserve">SPY</t>
  </si>
  <si>
    <t xml:space="preserve">TLT</t>
  </si>
  <si>
    <t xml:space="preserve">GLD</t>
  </si>
  <si>
    <t xml:space="preserve">Correlation matrix</t>
  </si>
  <si>
    <t xml:space="preserve">Covariance matrix (annualized)</t>
  </si>
  <si>
    <t xml:space="preserve">Inverse covariance matrix</t>
  </si>
  <si>
    <t xml:space="preserve">Inverse covariance matrix times risk premia</t>
  </si>
  <si>
    <t xml:space="preserve">Value</t>
  </si>
  <si>
    <t xml:space="preserve">Weight</t>
  </si>
  <si>
    <t xml:space="preserve">Expected excess return</t>
  </si>
  <si>
    <t xml:space="preserve">Expected return (input risk-free rate + excess)</t>
  </si>
  <si>
    <t xml:space="preserve">Standard deviation</t>
  </si>
  <si>
    <t xml:space="preserve">Sharpe ratio</t>
  </si>
  <si>
    <t xml:space="preserve">Month</t>
  </si>
  <si>
    <t xml:space="preserve">2004-11</t>
  </si>
  <si>
    <t xml:space="preserve">2004-12</t>
  </si>
  <si>
    <t xml:space="preserve">2005-01</t>
  </si>
  <si>
    <t xml:space="preserve">2005-02</t>
  </si>
  <si>
    <t xml:space="preserve">2005-03</t>
  </si>
  <si>
    <t xml:space="preserve">2005-04</t>
  </si>
  <si>
    <t xml:space="preserve">2005-05</t>
  </si>
  <si>
    <t xml:space="preserve">2005-06</t>
  </si>
  <si>
    <t xml:space="preserve">2005-07</t>
  </si>
  <si>
    <t xml:space="preserve">2005-08</t>
  </si>
  <si>
    <t xml:space="preserve">2005-09</t>
  </si>
  <si>
    <t xml:space="preserve">2005-10</t>
  </si>
  <si>
    <t xml:space="preserve">2005-11</t>
  </si>
  <si>
    <t xml:space="preserve">2005-12</t>
  </si>
  <si>
    <t xml:space="preserve">2006-01</t>
  </si>
  <si>
    <t xml:space="preserve">2006-02</t>
  </si>
  <si>
    <t xml:space="preserve">2006-03</t>
  </si>
  <si>
    <t xml:space="preserve">2006-04</t>
  </si>
  <si>
    <t xml:space="preserve">2006-05</t>
  </si>
  <si>
    <t xml:space="preserve">2006-06</t>
  </si>
  <si>
    <t xml:space="preserve">2006-07</t>
  </si>
  <si>
    <t xml:space="preserve">2006-08</t>
  </si>
  <si>
    <t xml:space="preserve">2006-09</t>
  </si>
  <si>
    <t xml:space="preserve">2006-10</t>
  </si>
  <si>
    <t xml:space="preserve">2006-11</t>
  </si>
  <si>
    <t xml:space="preserve">2006-12</t>
  </si>
  <si>
    <t xml:space="preserve">2007-01</t>
  </si>
  <si>
    <t xml:space="preserve">2007-02</t>
  </si>
  <si>
    <t xml:space="preserve">2007-03</t>
  </si>
  <si>
    <t xml:space="preserve">2007-04</t>
  </si>
  <si>
    <t xml:space="preserve">2007-05</t>
  </si>
  <si>
    <t xml:space="preserve">2007-06</t>
  </si>
  <si>
    <t xml:space="preserve">2007-07</t>
  </si>
  <si>
    <t xml:space="preserve">2007-08</t>
  </si>
  <si>
    <t xml:space="preserve">2007-09</t>
  </si>
  <si>
    <t xml:space="preserve">2007-10</t>
  </si>
  <si>
    <t xml:space="preserve">2007-11</t>
  </si>
  <si>
    <t xml:space="preserve">2007-12</t>
  </si>
  <si>
    <t xml:space="preserve">2008-01</t>
  </si>
  <si>
    <t xml:space="preserve">2008-02</t>
  </si>
  <si>
    <t xml:space="preserve">2008-03</t>
  </si>
  <si>
    <t xml:space="preserve">2008-04</t>
  </si>
  <si>
    <t xml:space="preserve">2008-05</t>
  </si>
  <si>
    <t xml:space="preserve">2008-06</t>
  </si>
  <si>
    <t xml:space="preserve">2008-07</t>
  </si>
  <si>
    <t xml:space="preserve">2008-08</t>
  </si>
  <si>
    <t xml:space="preserve">2008-09</t>
  </si>
  <si>
    <t xml:space="preserve">2008-10</t>
  </si>
  <si>
    <t xml:space="preserve">2008-11</t>
  </si>
  <si>
    <t xml:space="preserve">2008-12</t>
  </si>
  <si>
    <t xml:space="preserve">2009-01</t>
  </si>
  <si>
    <t xml:space="preserve">2009-02</t>
  </si>
  <si>
    <t xml:space="preserve">2009-03</t>
  </si>
  <si>
    <t xml:space="preserve">2009-04</t>
  </si>
  <si>
    <t xml:space="preserve">2009-05</t>
  </si>
  <si>
    <t xml:space="preserve">2009-06</t>
  </si>
  <si>
    <t xml:space="preserve">2009-07</t>
  </si>
  <si>
    <t xml:space="preserve">2009-08</t>
  </si>
  <si>
    <t xml:space="preserve">2009-09</t>
  </si>
  <si>
    <t xml:space="preserve">2009-10</t>
  </si>
  <si>
    <t xml:space="preserve">2009-11</t>
  </si>
  <si>
    <t xml:space="preserve">2009-12</t>
  </si>
  <si>
    <t xml:space="preserve">2010-01</t>
  </si>
  <si>
    <t xml:space="preserve">2010-02</t>
  </si>
  <si>
    <t xml:space="preserve">2010-03</t>
  </si>
  <si>
    <t xml:space="preserve">2010-04</t>
  </si>
  <si>
    <t xml:space="preserve">2010-05</t>
  </si>
  <si>
    <t xml:space="preserve">2010-06</t>
  </si>
  <si>
    <t xml:space="preserve">2010-07</t>
  </si>
  <si>
    <t xml:space="preserve">2010-08</t>
  </si>
  <si>
    <t xml:space="preserve">2010-09</t>
  </si>
  <si>
    <t xml:space="preserve">2010-10</t>
  </si>
  <si>
    <t xml:space="preserve">2010-11</t>
  </si>
  <si>
    <t xml:space="preserve">2010-12</t>
  </si>
  <si>
    <t xml:space="preserve">2011-01</t>
  </si>
  <si>
    <t xml:space="preserve">2011-02</t>
  </si>
  <si>
    <t xml:space="preserve">2011-03</t>
  </si>
  <si>
    <t xml:space="preserve">2011-04</t>
  </si>
  <si>
    <t xml:space="preserve">2011-05</t>
  </si>
  <si>
    <t xml:space="preserve">2011-06</t>
  </si>
  <si>
    <t xml:space="preserve">2011-07</t>
  </si>
  <si>
    <t xml:space="preserve">2011-08</t>
  </si>
  <si>
    <t xml:space="preserve">2011-09</t>
  </si>
  <si>
    <t xml:space="preserve">2011-10</t>
  </si>
  <si>
    <t xml:space="preserve">2011-11</t>
  </si>
  <si>
    <t xml:space="preserve">2011-12</t>
  </si>
  <si>
    <t xml:space="preserve">2012-01</t>
  </si>
  <si>
    <t xml:space="preserve">2012-02</t>
  </si>
  <si>
    <t xml:space="preserve">2012-03</t>
  </si>
  <si>
    <t xml:space="preserve">2012-04</t>
  </si>
  <si>
    <t xml:space="preserve">2012-05</t>
  </si>
  <si>
    <t xml:space="preserve">2012-06</t>
  </si>
  <si>
    <t xml:space="preserve">2012-07</t>
  </si>
  <si>
    <t xml:space="preserve">2012-08</t>
  </si>
  <si>
    <t xml:space="preserve">2012-09</t>
  </si>
  <si>
    <t xml:space="preserve">2012-10</t>
  </si>
  <si>
    <t xml:space="preserve">2012-11</t>
  </si>
  <si>
    <t xml:space="preserve">2012-12</t>
  </si>
  <si>
    <t xml:space="preserve">2013-01</t>
  </si>
  <si>
    <t xml:space="preserve">2013-02</t>
  </si>
  <si>
    <t xml:space="preserve">2013-03</t>
  </si>
  <si>
    <t xml:space="preserve">2013-04</t>
  </si>
  <si>
    <t xml:space="preserve">2013-05</t>
  </si>
  <si>
    <t xml:space="preserve">2013-06</t>
  </si>
  <si>
    <t xml:space="preserve">2013-07</t>
  </si>
  <si>
    <t xml:space="preserve">2013-08</t>
  </si>
  <si>
    <t xml:space="preserve">2013-09</t>
  </si>
  <si>
    <t xml:space="preserve">2013-10</t>
  </si>
  <si>
    <t xml:space="preserve">2013-11</t>
  </si>
  <si>
    <t xml:space="preserve">2013-12</t>
  </si>
  <si>
    <t xml:space="preserve">2014-01</t>
  </si>
  <si>
    <t xml:space="preserve">2014-02</t>
  </si>
  <si>
    <t xml:space="preserve">2014-03</t>
  </si>
  <si>
    <t xml:space="preserve">2014-04</t>
  </si>
  <si>
    <t xml:space="preserve">2014-05</t>
  </si>
  <si>
    <t xml:space="preserve">2014-06</t>
  </si>
  <si>
    <t xml:space="preserve">2014-07</t>
  </si>
  <si>
    <t xml:space="preserve">2014-08</t>
  </si>
  <si>
    <t xml:space="preserve">2014-09</t>
  </si>
  <si>
    <t xml:space="preserve">2014-10</t>
  </si>
  <si>
    <t xml:space="preserve">2014-11</t>
  </si>
  <si>
    <t xml:space="preserve">2014-12</t>
  </si>
  <si>
    <t xml:space="preserve">2015-01</t>
  </si>
  <si>
    <t xml:space="preserve">2015-02</t>
  </si>
  <si>
    <t xml:space="preserve">2015-03</t>
  </si>
  <si>
    <t xml:space="preserve">2015-04</t>
  </si>
  <si>
    <t xml:space="preserve">2015-05</t>
  </si>
  <si>
    <t xml:space="preserve">2015-06</t>
  </si>
  <si>
    <t xml:space="preserve">2015-07</t>
  </si>
  <si>
    <t xml:space="preserve">2015-08</t>
  </si>
  <si>
    <t xml:space="preserve">2015-09</t>
  </si>
  <si>
    <t xml:space="preserve">2015-10</t>
  </si>
  <si>
    <t xml:space="preserve">2015-11</t>
  </si>
  <si>
    <t xml:space="preserve">2015-12</t>
  </si>
  <si>
    <t xml:space="preserve">2016-01</t>
  </si>
  <si>
    <t xml:space="preserve">2016-02</t>
  </si>
  <si>
    <t xml:space="preserve">2016-03</t>
  </si>
  <si>
    <t xml:space="preserve">2016-04</t>
  </si>
  <si>
    <t xml:space="preserve">2016-05</t>
  </si>
  <si>
    <t xml:space="preserve">2016-06</t>
  </si>
  <si>
    <t xml:space="preserve">2016-07</t>
  </si>
  <si>
    <t xml:space="preserve">2016-08</t>
  </si>
  <si>
    <t xml:space="preserve">2016-09</t>
  </si>
  <si>
    <t xml:space="preserve">2016-10</t>
  </si>
  <si>
    <t xml:space="preserve">2016-11</t>
  </si>
  <si>
    <t xml:space="preserve">2016-12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</si>
  <si>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</si>
  <si>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</si>
  <si>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</si>
  <si>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</si>
  <si>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</si>
  <si>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</si>
  <si>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</si>
  <si>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</si>
  <si>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</si>
  <si>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</si>
  <si>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</si>
  <si>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</si>
  <si>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</si>
  <si>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</si>
  <si>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</si>
  <si>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</si>
  <si>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</si>
  <si>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</si>
  <si>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</si>
  <si>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</si>
  <si>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</si>
  <si>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</si>
  <si>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</si>
  <si>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</si>
  <si>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</si>
  <si>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</si>
  <si>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</si>
  <si>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</si>
  <si>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</si>
  <si>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</si>
  <si>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</si>
  <si>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</si>
  <si>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</si>
  <si>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</si>
  <si>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</si>
  <si>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</si>
  <si>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</si>
  <si>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</si>
  <si>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</si>
  <si>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</si>
  <si>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</si>
  <si>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</si>
  <si>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</si>
  <si>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</si>
  <si>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</si>
  <si>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</si>
  <si>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</si>
  <si>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</si>
  <si>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</si>
  <si>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</si>
  <si>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</si>
  <si>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</si>
  <si>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</si>
  <si>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</si>
  <si>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</si>
  <si>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</si>
  <si>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</si>
  <si>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</si>
  <si>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</si>
  <si>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</si>
  <si>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</si>
  <si>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</si>
  <si>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</si>
  <si>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</si>
  <si>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</si>
  <si>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</si>
  <si>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</si>
  <si>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</si>
  <si>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</si>
  <si>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</si>
  <si>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</si>
  <si>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</si>
  <si>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</si>
  <si>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</si>
  <si>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</si>
  <si>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</si>
  <si>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</si>
  <si>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</si>
  <si>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</si>
  <si>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</si>
  <si>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</si>
  <si>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</si>
  <si>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</si>
  <si>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</si>
  <si>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</si>
  <si>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</si>
  <si>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</si>
  <si>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</si>
  <si>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</si>
  <si>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</si>
  <si>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</si>
  <si>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</si>
  <si>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</si>
  <si>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</si>
  <si>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</si>
  <si>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</si>
  <si>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</si>
  <si>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</si>
  <si>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</si>
  <si>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</si>
  <si>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</si>
  <si>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</si>
  <si>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2025-07</t>
  </si>
  <si>
    <t xml:space="preserve">2025-08</t>
  </si>
  <si>
    <t xml:space="preserve">2025-09</t>
  </si>
  <si>
    <t xml:space="preserve">2025-10</t>
  </si>
  <si>
    <t xml:space="preserve">2025-11</t>
  </si>
  <si>
    <t xml:space="preserve">2025-12</t>
  </si>
  <si>
    <t xml:space="preserve">2026-01</t>
  </si>
  <si>
    <t xml:space="preserve">2026-02</t>
  </si>
  <si>
    <t xml:space="preserve">2026-03</t>
  </si>
  <si>
    <t xml:space="preserve">2026-04</t>
  </si>
  <si>
    <t xml:space="preserve">2026-05</t>
  </si>
  <si>
    <t xml:space="preserve">2026-06</t>
  </si>
  <si>
    <t xml:space="preserve">2026-07</t>
  </si>
  <si>
    <t xml:space="preserve">2026-08</t>
  </si>
  <si>
    <t xml:space="preserve">2026-09</t>
  </si>
  <si>
    <t xml:space="preserve">RF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</si>
</sst>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%"/>
    <numFmt numFmtId="166" formatCode="0.0000"/>
    <numFmt numFmtId="167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C00000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DE4EE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E4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8"/>
    <col collapsed="false" customWidth="true" hidden="false" outlineLevel="0" max="5" min="2" style="0" width="13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</v>
      </c>
      <c r="B2" s="0" t="s">
        <v>2</v>
      </c>
    </row>
    <row r="3" customFormat="false" ht="15" hidden="false" customHeight="false" outlineLevel="0" collapsed="false">
      <c r="A3" s="0" t="s">
        <v>3</v>
      </c>
      <c r="B3" s="0" t="n">
        <f aca="false">COUNT('Monthly excess returns'!$B$2:$B$263)</f>
        <v>262</v>
      </c>
    </row>
    <row r="4" customFormat="false" ht="15" hidden="false" customHeight="false" outlineLevel="0" collapsed="false">
      <c r="A4" s="0" t="s">
        <v>4</v>
      </c>
      <c r="B4" s="2" t="n">
        <v>0.04</v>
      </c>
    </row>
    <row r="5" customFormat="false" ht="15" hidden="false" customHeight="false" outlineLevel="0" collapsed="false">
      <c r="A5" s="0" t="s">
        <v>5</v>
      </c>
      <c r="B5" s="0" t="s">
        <v>6</v>
      </c>
    </row>
    <row r="6" customFormat="false" ht="15" hidden="false" customHeight="false" outlineLevel="0" collapsed="false">
      <c r="A6" s="0" t="s">
        <v>7</v>
      </c>
      <c r="B6" s="0" t="s">
        <v>8</v>
      </c>
    </row>
    <row r="8" customFormat="false" ht="15" hidden="false" customHeight="false" outlineLevel="0" collapsed="false">
      <c r="A8" s="1" t="s">
        <v>9</v>
      </c>
    </row>
    <row r="9" customFormat="false" ht="15" hidden="false" customHeight="false" outlineLevel="0" collapsed="false">
      <c r="A9" s="3"/>
      <c r="B9" s="4" t="s">
        <v>10</v>
      </c>
      <c r="C9" s="4" t="s">
        <v>11</v>
      </c>
    </row>
    <row r="10" customFormat="false" ht="15" hidden="false" customHeight="false" outlineLevel="0" collapsed="false">
      <c r="A10" s="5" t="s">
        <v>12</v>
      </c>
      <c r="B10" s="2" t="n">
        <f aca="false">AVERAGE('Monthly excess returns'!$B$2:$B$263)*12</f>
        <v>0.0979511442759513</v>
      </c>
      <c r="C10" s="2" t="n">
        <f aca="false">STDEV('Monthly excess returns'!$B$2:$B$263)*SQRT(12)</f>
        <v>0.147812118472124</v>
      </c>
    </row>
    <row r="11" customFormat="false" ht="15" hidden="false" customHeight="false" outlineLevel="0" collapsed="false">
      <c r="A11" s="5" t="s">
        <v>13</v>
      </c>
      <c r="B11" s="2" t="n">
        <f aca="false">AVERAGE('Monthly excess returns'!$C$2:$C$263)*12</f>
        <v>0.0195046169213382</v>
      </c>
      <c r="C11" s="2" t="n">
        <f aca="false">STDEV('Monthly excess returns'!$C$2:$C$263)*SQRT(12)</f>
        <v>0.136277232324374</v>
      </c>
    </row>
    <row r="12" customFormat="false" ht="15" hidden="false" customHeight="false" outlineLevel="0" collapsed="false">
      <c r="A12" s="5" t="s">
        <v>14</v>
      </c>
      <c r="B12" s="2" t="n">
        <f aca="false">AVERAGE('Monthly excess returns'!$D$2:$D$263)*12</f>
        <v>0.0955819152807342</v>
      </c>
      <c r="C12" s="2" t="n">
        <f aca="false">STDEV('Monthly excess returns'!$D$2:$D$263)*SQRT(12)</f>
        <v>0.172418351294582</v>
      </c>
    </row>
    <row r="14" customFormat="false" ht="15" hidden="false" customHeight="false" outlineLevel="0" collapsed="false">
      <c r="A14" s="1" t="s">
        <v>15</v>
      </c>
    </row>
    <row r="15" customFormat="false" ht="15" hidden="false" customHeight="false" outlineLevel="0" collapsed="false">
      <c r="A15" s="3"/>
      <c r="B15" s="4" t="s">
        <v>12</v>
      </c>
      <c r="C15" s="4" t="s">
        <v>13</v>
      </c>
      <c r="D15" s="4" t="s">
        <v>14</v>
      </c>
    </row>
    <row r="16" customFormat="false" ht="15" hidden="false" customHeight="false" outlineLevel="0" collapsed="false">
      <c r="A16" s="5" t="s">
        <v>12</v>
      </c>
      <c r="B16" s="6" t="n">
        <f aca="false">CORREL('Monthly excess returns'!$B$2:$B$263,'Monthly excess returns'!$B$2:$B$263)</f>
        <v>1</v>
      </c>
      <c r="C16" s="6" t="n">
        <f aca="false">CORREL('Monthly excess returns'!$B$2:$B$263,'Monthly excess returns'!$C$2:$C$263)</f>
        <v>-0.0806788463893803</v>
      </c>
      <c r="D16" s="6" t="n">
        <f aca="false">CORREL('Monthly excess returns'!$B$2:$B$263,'Monthly excess returns'!$D$2:$D$263)</f>
        <v>0.0829161455919371</v>
      </c>
    </row>
    <row r="17" customFormat="false" ht="15" hidden="false" customHeight="false" outlineLevel="0" collapsed="false">
      <c r="A17" s="5" t="s">
        <v>13</v>
      </c>
      <c r="B17" s="6" t="n">
        <f aca="false">CORREL('Monthly excess returns'!$C$2:$C$263,'Monthly excess returns'!$B$2:$B$263)</f>
        <v>-0.0806788463893803</v>
      </c>
      <c r="C17" s="6" t="n">
        <f aca="false">CORREL('Monthly excess returns'!$C$2:$C$263,'Monthly excess returns'!$C$2:$C$263)</f>
        <v>1</v>
      </c>
      <c r="D17" s="6" t="n">
        <f aca="false">CORREL('Monthly excess returns'!$C$2:$C$263,'Monthly excess returns'!$D$2:$D$263)</f>
        <v>0.231534232451559</v>
      </c>
    </row>
    <row r="18" customFormat="false" ht="15" hidden="false" customHeight="false" outlineLevel="0" collapsed="false">
      <c r="A18" s="5" t="s">
        <v>14</v>
      </c>
      <c r="B18" s="6" t="n">
        <f aca="false">CORREL('Monthly excess returns'!$D$2:$D$263,'Monthly excess returns'!$B$2:$B$263)</f>
        <v>0.0829161455919371</v>
      </c>
      <c r="C18" s="6" t="n">
        <f aca="false">CORREL('Monthly excess returns'!$D$2:$D$263,'Monthly excess returns'!$C$2:$C$263)</f>
        <v>0.231534232451559</v>
      </c>
      <c r="D18" s="6" t="n">
        <f aca="false">CORREL('Monthly excess returns'!$D$2:$D$263,'Monthly excess returns'!$D$2:$D$263)</f>
        <v>1</v>
      </c>
    </row>
    <row r="20" customFormat="false" ht="15" hidden="false" customHeight="false" outlineLevel="0" collapsed="false">
      <c r="A20" s="1" t="s">
        <v>16</v>
      </c>
    </row>
    <row r="21" customFormat="false" ht="15" hidden="false" customHeight="false" outlineLevel="0" collapsed="false">
      <c r="A21" s="3"/>
      <c r="B21" s="4" t="s">
        <v>12</v>
      </c>
      <c r="C21" s="4" t="s">
        <v>13</v>
      </c>
      <c r="D21" s="4" t="s">
        <v>14</v>
      </c>
    </row>
    <row r="22" customFormat="false" ht="15" hidden="false" customHeight="false" outlineLevel="0" collapsed="false">
      <c r="A22" s="5" t="s">
        <v>12</v>
      </c>
      <c r="B22" s="6" t="n">
        <f aca="false">B16*$C$10*$C$10</f>
        <v>0.0218484223672172</v>
      </c>
      <c r="C22" s="6" t="n">
        <f aca="false">C16*$C$10*$C$11</f>
        <v>-0.00162514840503844</v>
      </c>
      <c r="D22" s="6" t="n">
        <f aca="false">D16*$C$10*$C$12</f>
        <v>0.00211316123342876</v>
      </c>
    </row>
    <row r="23" customFormat="false" ht="15" hidden="false" customHeight="false" outlineLevel="0" collapsed="false">
      <c r="A23" s="5" t="s">
        <v>13</v>
      </c>
      <c r="B23" s="6" t="n">
        <f aca="false">B17*$C$11*$C$10</f>
        <v>-0.00162514840503844</v>
      </c>
      <c r="C23" s="6" t="n">
        <f aca="false">C17*$C$11*$C$11</f>
        <v>0.0185714840499915</v>
      </c>
      <c r="D23" s="6" t="n">
        <f aca="false">D17*$C$11*$C$12</f>
        <v>0.00544028940783462</v>
      </c>
    </row>
    <row r="24" customFormat="false" ht="15" hidden="false" customHeight="false" outlineLevel="0" collapsed="false">
      <c r="A24" s="5" t="s">
        <v>14</v>
      </c>
      <c r="B24" s="6" t="n">
        <f aca="false">B18*$C$12*$C$10</f>
        <v>0.00211316123342876</v>
      </c>
      <c r="C24" s="6" t="n">
        <f aca="false">C18*$C$12*$C$11</f>
        <v>0.00544028940783462</v>
      </c>
      <c r="D24" s="6" t="n">
        <f aca="false">D18*$C$12*$C$12</f>
        <v>0.0297280878631418</v>
      </c>
    </row>
    <row r="26" customFormat="false" ht="15" hidden="false" customHeight="false" outlineLevel="0" collapsed="false">
      <c r="A26" s="1" t="s">
        <v>17</v>
      </c>
    </row>
    <row r="27" customFormat="false" ht="15" hidden="false" customHeight="false" outlineLevel="0" collapsed="false">
      <c r="A27" s="3"/>
      <c r="B27" s="4" t="s">
        <v>12</v>
      </c>
      <c r="C27" s="4" t="s">
        <v>13</v>
      </c>
      <c r="D27" s="4" t="s">
        <v>14</v>
      </c>
    </row>
    <row r="28" customFormat="false" ht="15" hidden="false" customHeight="false" outlineLevel="0" collapsed="false">
      <c r="A28" s="5" t="s">
        <v>12</v>
      </c>
      <c r="B28" s="6" t="n">
        <f aca="false">INDEX(MINVERSE($B$22:$D$24),1,1)</f>
        <v>46.5811291755602</v>
      </c>
      <c r="C28" s="6" t="n">
        <f aca="false">INDEX(MINVERSE($B$22:$D$24),1,2)</f>
        <v>5.33200114856409</v>
      </c>
      <c r="D28" s="6" t="n">
        <f aca="false">INDEX(MINVERSE($B$22:$D$24),1,3)</f>
        <v>-4.2868907795524</v>
      </c>
    </row>
    <row r="29" customFormat="false" ht="15" hidden="false" customHeight="false" outlineLevel="0" collapsed="false">
      <c r="A29" s="5" t="s">
        <v>13</v>
      </c>
      <c r="B29" s="6" t="n">
        <f aca="false">INDEX(MINVERSE($B$22:$D$24),2,1)</f>
        <v>5.33200114856409</v>
      </c>
      <c r="C29" s="6" t="n">
        <f aca="false">INDEX(MINVERSE($B$22:$D$24),2,2)</f>
        <v>57.5064220625571</v>
      </c>
      <c r="D29" s="6" t="n">
        <f aca="false">INDEX(MINVERSE($B$22:$D$24),2,3)</f>
        <v>-10.9027852193278</v>
      </c>
    </row>
    <row r="30" customFormat="false" ht="15" hidden="false" customHeight="false" outlineLevel="0" collapsed="false">
      <c r="A30" s="5" t="s">
        <v>14</v>
      </c>
      <c r="B30" s="6" t="n">
        <f aca="false">INDEX(MINVERSE($B$22:$D$24),3,1)</f>
        <v>-4.2868907795524</v>
      </c>
      <c r="C30" s="6" t="n">
        <f aca="false">INDEX(MINVERSE($B$22:$D$24),3,2)</f>
        <v>-10.9027852193278</v>
      </c>
      <c r="D30" s="6" t="n">
        <f aca="false">INDEX(MINVERSE($B$22:$D$24),3,3)</f>
        <v>35.9381741358654</v>
      </c>
    </row>
    <row r="32" customFormat="false" ht="15" hidden="false" customHeight="false" outlineLevel="0" collapsed="false">
      <c r="A32" s="1" t="s">
        <v>18</v>
      </c>
    </row>
    <row r="33" customFormat="false" ht="15" hidden="false" customHeight="false" outlineLevel="0" collapsed="false">
      <c r="A33" s="3"/>
      <c r="B33" s="4" t="s">
        <v>19</v>
      </c>
    </row>
    <row r="34" customFormat="false" ht="15" hidden="false" customHeight="false" outlineLevel="0" collapsed="false">
      <c r="A34" s="5" t="s">
        <v>12</v>
      </c>
      <c r="B34" s="6" t="n">
        <f aca="false">INDEX(MMULT($B$28:$D$30,$B$10:$B$12),1,1)</f>
        <v>4.25692431292996</v>
      </c>
    </row>
    <row r="35" customFormat="false" ht="15" hidden="false" customHeight="false" outlineLevel="0" collapsed="false">
      <c r="A35" s="5" t="s">
        <v>13</v>
      </c>
      <c r="B35" s="6" t="n">
        <f aca="false">INDEX(MMULT($B$28:$D$30,$B$10:$B$12),2,1)</f>
        <v>0.601807253471683</v>
      </c>
    </row>
    <row r="36" customFormat="false" ht="15" hidden="false" customHeight="false" outlineLevel="0" collapsed="false">
      <c r="A36" s="5" t="s">
        <v>14</v>
      </c>
      <c r="B36" s="6" t="n">
        <f aca="false">INDEX(MMULT($B$28:$D$30,$B$10:$B$12),3,1)</f>
        <v>2.80247900927676</v>
      </c>
    </row>
    <row r="38" customFormat="false" ht="15" hidden="false" customHeight="false" outlineLevel="0" collapsed="false">
      <c r="A38" s="1" t="s">
        <v>0</v>
      </c>
    </row>
    <row r="39" customFormat="false" ht="15" hidden="false" customHeight="false" outlineLevel="0" collapsed="false">
      <c r="A39" s="3"/>
      <c r="B39" s="4" t="s">
        <v>20</v>
      </c>
    </row>
    <row r="40" customFormat="false" ht="15" hidden="false" customHeight="false" outlineLevel="0" collapsed="false">
      <c r="A40" s="5" t="s">
        <v>12</v>
      </c>
      <c r="B40" s="2" t="n">
        <f aca="false">B34/SUM($B$34:$B$36)</f>
        <v>0.555646430923616</v>
      </c>
    </row>
    <row r="41" customFormat="false" ht="15" hidden="false" customHeight="false" outlineLevel="0" collapsed="false">
      <c r="A41" s="5" t="s">
        <v>13</v>
      </c>
      <c r="B41" s="2" t="n">
        <f aca="false">B35/SUM($B$34:$B$36)</f>
        <v>0.0785525012694736</v>
      </c>
    </row>
    <row r="42" customFormat="false" ht="15" hidden="false" customHeight="false" outlineLevel="0" collapsed="false">
      <c r="A42" s="5" t="s">
        <v>14</v>
      </c>
      <c r="B42" s="2" t="n">
        <f aca="false">B36/SUM($B$34:$B$36)</f>
        <v>0.365801067806911</v>
      </c>
    </row>
    <row r="43" customFormat="false" ht="15" hidden="false" customHeight="false" outlineLevel="0" collapsed="false">
      <c r="A43" s="0" t="s">
        <v>21</v>
      </c>
      <c r="B43" s="2" t="n">
        <f aca="false">SUMPRODUCT($B$40:$B$42,$B$10:$B$12)</f>
        <v>0.0909223068400128</v>
      </c>
    </row>
    <row r="44" customFormat="false" ht="15" hidden="false" customHeight="false" outlineLevel="0" collapsed="false">
      <c r="A44" s="0" t="s">
        <v>22</v>
      </c>
      <c r="B44" s="2" t="n">
        <f aca="false">$B$4+B43</f>
        <v>0.130922306840013</v>
      </c>
    </row>
    <row r="45" customFormat="false" ht="15" hidden="false" customHeight="false" outlineLevel="0" collapsed="false">
      <c r="A45" s="0" t="s">
        <v>23</v>
      </c>
      <c r="B45" s="2" t="n">
        <f aca="false">SQRT(SUMPRODUCT(MMULT($B$22:$D$24,$B$40:$B$42),$B$40:$B$42))</f>
        <v>0.108939787352759</v>
      </c>
    </row>
    <row r="46" customFormat="false" ht="15" hidden="false" customHeight="false" outlineLevel="0" collapsed="false">
      <c r="A46" s="0" t="s">
        <v>24</v>
      </c>
      <c r="B46" s="6" t="n">
        <f aca="false">B43/B45</f>
        <v>0.834610650979116</v>
      </c>
    </row>
    <row r="48" customFormat="false" ht="15" hidden="false" customHeight="false" outlineLevel="0" collapsed="false">
      <c r="A48" s="7" t="str">
        <f aca="false">IF(SUM($B$34:$B$36)&lt;0,"Warning: the entries of inverse covariance times risk premia sum to a negative number. The weights above then give the minimum, not the maximum, Sharpe ratio portfolio.","")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</cols>
  <sheetData>
    <row r="1" customFormat="false" ht="15" hidden="false" customHeight="false" outlineLevel="0" collapsed="false">
      <c r="A1" s="3" t="s">
        <v>25</v>
      </c>
      <c r="B1" s="4" t="s">
        <v>12</v>
      </c>
      <c r="C1" s="4" t="s">
        <v>13</v>
      </c>
      <c r="D1" s="4" t="s">
        <v>14</v>
      </c>
    </row>
    <row r="2" customFormat="false" ht="15" hidden="false" customHeight="false" outlineLevel="0" collapsed="false">
      <c r="A2" s="5" t="s">
        <v>26</v>
      </c>
      <c r="B2" s="8" t="n">
        <v>78.9782791137695</v>
      </c>
      <c r="C2" s="8" t="n">
        <v>42.3217315673828</v>
      </c>
      <c r="D2" s="8" t="n">
        <v>45.1199989318848</v>
      </c>
    </row>
    <row r="3" customFormat="false" ht="15" hidden="false" customHeight="false" outlineLevel="0" collapsed="false">
      <c r="A3" s="5" t="s">
        <v>27</v>
      </c>
      <c r="B3" s="8" t="n">
        <v>81.3571853637695</v>
      </c>
      <c r="C3" s="8" t="n">
        <v>43.4469718933106</v>
      </c>
      <c r="D3" s="8" t="n">
        <v>43.7999992370606</v>
      </c>
    </row>
    <row r="4" customFormat="false" ht="15" hidden="false" customHeight="false" outlineLevel="0" collapsed="false">
      <c r="A4" s="5" t="s">
        <v>28</v>
      </c>
      <c r="B4" s="8" t="n">
        <v>79.5330963134766</v>
      </c>
      <c r="C4" s="8" t="n">
        <v>44.9974060058594</v>
      </c>
      <c r="D4" s="8" t="n">
        <v>42.2200012207031</v>
      </c>
    </row>
    <row r="5" customFormat="false" ht="15" hidden="false" customHeight="false" outlineLevel="0" collapsed="false">
      <c r="A5" s="5" t="s">
        <v>29</v>
      </c>
      <c r="B5" s="8" t="n">
        <v>81.1956939697266</v>
      </c>
      <c r="C5" s="8" t="n">
        <v>44.3349876403809</v>
      </c>
      <c r="D5" s="8" t="n">
        <v>43.5299987792969</v>
      </c>
    </row>
    <row r="6" customFormat="false" ht="15" hidden="false" customHeight="false" outlineLevel="0" collapsed="false">
      <c r="A6" s="5" t="s">
        <v>30</v>
      </c>
      <c r="B6" s="8" t="n">
        <v>79.7103652954102</v>
      </c>
      <c r="C6" s="8" t="n">
        <v>44.1334228515625</v>
      </c>
      <c r="D6" s="8" t="n">
        <v>42.8199996948242</v>
      </c>
    </row>
    <row r="7" customFormat="false" ht="15" hidden="false" customHeight="false" outlineLevel="0" collapsed="false">
      <c r="A7" s="5" t="s">
        <v>31</v>
      </c>
      <c r="B7" s="8" t="n">
        <v>78.2169647216797</v>
      </c>
      <c r="C7" s="8" t="n">
        <v>45.8392562866211</v>
      </c>
      <c r="D7" s="8" t="n">
        <v>43.3499984741211</v>
      </c>
    </row>
    <row r="8" customFormat="false" ht="15" hidden="false" customHeight="false" outlineLevel="0" collapsed="false">
      <c r="A8" s="5" t="s">
        <v>32</v>
      </c>
      <c r="B8" s="8" t="n">
        <v>80.7375030517578</v>
      </c>
      <c r="C8" s="8" t="n">
        <v>47.2774620056152</v>
      </c>
      <c r="D8" s="8" t="n">
        <v>41.6500015258789</v>
      </c>
    </row>
    <row r="9" customFormat="false" ht="15" hidden="false" customHeight="false" outlineLevel="0" collapsed="false">
      <c r="A9" s="5" t="s">
        <v>33</v>
      </c>
      <c r="B9" s="8" t="n">
        <v>80.8597869873047</v>
      </c>
      <c r="C9" s="8" t="n">
        <v>48.3009376525879</v>
      </c>
      <c r="D9" s="8" t="n">
        <v>43.439998626709</v>
      </c>
    </row>
    <row r="10" customFormat="false" ht="15" hidden="false" customHeight="false" outlineLevel="0" collapsed="false">
      <c r="A10" s="5" t="s">
        <v>34</v>
      </c>
      <c r="B10" s="8" t="n">
        <v>83.9536209106445</v>
      </c>
      <c r="C10" s="8" t="n">
        <v>46.6679534912109</v>
      </c>
      <c r="D10" s="8" t="n">
        <v>42.8199996948242</v>
      </c>
    </row>
    <row r="11" customFormat="false" ht="15" hidden="false" customHeight="false" outlineLevel="0" collapsed="false">
      <c r="A11" s="5" t="s">
        <v>35</v>
      </c>
      <c r="B11" s="8" t="n">
        <v>83.1666107177734</v>
      </c>
      <c r="C11" s="8" t="n">
        <v>48.2903900146484</v>
      </c>
      <c r="D11" s="8" t="n">
        <v>43.4000015258789</v>
      </c>
    </row>
    <row r="12" customFormat="false" ht="15" hidden="false" customHeight="false" outlineLevel="0" collapsed="false">
      <c r="A12" s="5" t="s">
        <v>36</v>
      </c>
      <c r="B12" s="8" t="n">
        <v>83.8340225219727</v>
      </c>
      <c r="C12" s="8" t="n">
        <v>46.5457191467285</v>
      </c>
      <c r="D12" s="8" t="n">
        <v>46.7000007629395</v>
      </c>
    </row>
    <row r="13" customFormat="false" ht="15" hidden="false" customHeight="false" outlineLevel="0" collapsed="false">
      <c r="A13" s="5" t="s">
        <v>37</v>
      </c>
      <c r="B13" s="8" t="n">
        <v>81.8512725830078</v>
      </c>
      <c r="C13" s="8" t="n">
        <v>45.5026588439941</v>
      </c>
      <c r="D13" s="8" t="n">
        <v>46.4000015258789</v>
      </c>
    </row>
    <row r="14" customFormat="false" ht="15" hidden="false" customHeight="false" outlineLevel="0" collapsed="false">
      <c r="A14" s="5" t="s">
        <v>38</v>
      </c>
      <c r="B14" s="8" t="n">
        <v>85.448844909668</v>
      </c>
      <c r="C14" s="8" t="n">
        <v>45.8167457580566</v>
      </c>
      <c r="D14" s="8" t="n">
        <v>49.0999984741211</v>
      </c>
    </row>
    <row r="15" customFormat="false" ht="15" hidden="false" customHeight="false" outlineLevel="0" collapsed="false">
      <c r="A15" s="5" t="s">
        <v>39</v>
      </c>
      <c r="B15" s="8" t="n">
        <v>85.2853546142578</v>
      </c>
      <c r="C15" s="8" t="n">
        <v>47.1828498840332</v>
      </c>
      <c r="D15" s="8" t="n">
        <v>51.5800018310547</v>
      </c>
    </row>
    <row r="16" customFormat="false" ht="15" hidden="false" customHeight="false" outlineLevel="0" collapsed="false">
      <c r="A16" s="5" t="s">
        <v>40</v>
      </c>
      <c r="B16" s="8" t="n">
        <v>87.3334197998047</v>
      </c>
      <c r="C16" s="8" t="n">
        <v>46.5513534545898</v>
      </c>
      <c r="D16" s="8" t="n">
        <v>56.7000007629395</v>
      </c>
    </row>
    <row r="17" customFormat="false" ht="15" hidden="false" customHeight="false" outlineLevel="0" collapsed="false">
      <c r="A17" s="5" t="s">
        <v>41</v>
      </c>
      <c r="B17" s="8" t="n">
        <v>87.8334274291992</v>
      </c>
      <c r="C17" s="8" t="n">
        <v>47.0671310424805</v>
      </c>
      <c r="D17" s="8" t="n">
        <v>56.0699996948242</v>
      </c>
    </row>
    <row r="18" customFormat="false" ht="15" hidden="false" customHeight="false" outlineLevel="0" collapsed="false">
      <c r="A18" s="5" t="s">
        <v>42</v>
      </c>
      <c r="B18" s="8" t="n">
        <v>89.2829971313477</v>
      </c>
      <c r="C18" s="8" t="n">
        <v>44.9161834716797</v>
      </c>
      <c r="D18" s="8" t="n">
        <v>58.0999984741211</v>
      </c>
    </row>
    <row r="19" customFormat="false" ht="15" hidden="false" customHeight="false" outlineLevel="0" collapsed="false">
      <c r="A19" s="5" t="s">
        <v>43</v>
      </c>
      <c r="B19" s="8" t="n">
        <v>90.4108428955078</v>
      </c>
      <c r="C19" s="8" t="n">
        <v>43.6799201965332</v>
      </c>
      <c r="D19" s="8" t="n">
        <v>65.0899963378906</v>
      </c>
    </row>
    <row r="20" customFormat="false" ht="15" hidden="false" customHeight="false" outlineLevel="0" collapsed="false">
      <c r="A20" s="5" t="s">
        <v>44</v>
      </c>
      <c r="B20" s="8" t="n">
        <v>87.6875991821289</v>
      </c>
      <c r="C20" s="8" t="n">
        <v>43.5965309143066</v>
      </c>
      <c r="D20" s="8" t="n">
        <v>64.2300033569336</v>
      </c>
    </row>
    <row r="21" customFormat="false" ht="15" hidden="false" customHeight="false" outlineLevel="0" collapsed="false">
      <c r="A21" s="5" t="s">
        <v>45</v>
      </c>
      <c r="B21" s="8" t="n">
        <v>87.9162750244141</v>
      </c>
      <c r="C21" s="8" t="n">
        <v>44.1102981567383</v>
      </c>
      <c r="D21" s="8" t="n">
        <v>61.2299995422363</v>
      </c>
    </row>
    <row r="22" customFormat="false" ht="15" hidden="false" customHeight="false" outlineLevel="0" collapsed="false">
      <c r="A22" s="5" t="s">
        <v>46</v>
      </c>
      <c r="B22" s="8" t="n">
        <v>88.3099975585938</v>
      </c>
      <c r="C22" s="8" t="n">
        <v>45.0644607543945</v>
      </c>
      <c r="D22" s="8" t="n">
        <v>63.1599998474121</v>
      </c>
    </row>
    <row r="23" customFormat="false" ht="15" hidden="false" customHeight="false" outlineLevel="0" collapsed="false">
      <c r="A23" s="5" t="s">
        <v>47</v>
      </c>
      <c r="B23" s="8" t="n">
        <v>90.2371215820313</v>
      </c>
      <c r="C23" s="8" t="n">
        <v>46.4417037963867</v>
      </c>
      <c r="D23" s="8" t="n">
        <v>62.2900009155273</v>
      </c>
    </row>
    <row r="24" customFormat="false" ht="15" hidden="false" customHeight="false" outlineLevel="0" collapsed="false">
      <c r="A24" s="5" t="s">
        <v>48</v>
      </c>
      <c r="B24" s="8" t="n">
        <v>92.6736602783203</v>
      </c>
      <c r="C24" s="8" t="n">
        <v>47.3310317993164</v>
      </c>
      <c r="D24" s="8" t="n">
        <v>59.4700012207031</v>
      </c>
    </row>
    <row r="25" customFormat="false" ht="15" hidden="false" customHeight="false" outlineLevel="0" collapsed="false">
      <c r="A25" s="5" t="s">
        <v>49</v>
      </c>
      <c r="B25" s="8" t="n">
        <v>95.5943908691406</v>
      </c>
      <c r="C25" s="8" t="n">
        <v>47.7317771911621</v>
      </c>
      <c r="D25" s="8" t="n">
        <v>60.2400016784668</v>
      </c>
    </row>
    <row r="26" customFormat="false" ht="15" hidden="false" customHeight="false" outlineLevel="0" collapsed="false">
      <c r="A26" s="5" t="s">
        <v>50</v>
      </c>
      <c r="B26" s="8" t="n">
        <v>97.495361328125</v>
      </c>
      <c r="C26" s="8" t="n">
        <v>48.8334846496582</v>
      </c>
      <c r="D26" s="8" t="n">
        <v>64.3899993896484</v>
      </c>
    </row>
    <row r="27" customFormat="false" ht="15" hidden="false" customHeight="false" outlineLevel="0" collapsed="false">
      <c r="A27" s="5" t="s">
        <v>51</v>
      </c>
      <c r="B27" s="8" t="n">
        <v>98.7990188598633</v>
      </c>
      <c r="C27" s="8" t="n">
        <v>47.5171127319336</v>
      </c>
      <c r="D27" s="8" t="n">
        <v>63.2099990844727</v>
      </c>
    </row>
    <row r="28" customFormat="false" ht="15" hidden="false" customHeight="false" outlineLevel="0" collapsed="false">
      <c r="A28" s="5" t="s">
        <v>52</v>
      </c>
      <c r="B28" s="8" t="n">
        <v>100.284996032715</v>
      </c>
      <c r="C28" s="8" t="n">
        <v>47.044246673584</v>
      </c>
      <c r="D28" s="8" t="n">
        <v>64.8300018310547</v>
      </c>
    </row>
    <row r="29" customFormat="false" ht="15" hidden="false" customHeight="false" outlineLevel="0" collapsed="false">
      <c r="A29" s="5" t="s">
        <v>53</v>
      </c>
      <c r="B29" s="8" t="n">
        <v>98.3175811767578</v>
      </c>
      <c r="C29" s="8" t="n">
        <v>48.6385536193848</v>
      </c>
      <c r="D29" s="8" t="n">
        <v>66.4800033569336</v>
      </c>
    </row>
    <row r="30" customFormat="false" ht="15" hidden="false" customHeight="false" outlineLevel="0" collapsed="false">
      <c r="A30" s="5" t="s">
        <v>54</v>
      </c>
      <c r="B30" s="8" t="n">
        <v>99.4570007324219</v>
      </c>
      <c r="C30" s="8" t="n">
        <v>47.8115615844727</v>
      </c>
      <c r="D30" s="8" t="n">
        <v>65.7399978637695</v>
      </c>
    </row>
    <row r="31" customFormat="false" ht="15" hidden="false" customHeight="false" outlineLevel="0" collapsed="false">
      <c r="A31" s="5" t="s">
        <v>55</v>
      </c>
      <c r="B31" s="8" t="n">
        <v>103.862548828125</v>
      </c>
      <c r="C31" s="8" t="n">
        <v>48.2442588806152</v>
      </c>
      <c r="D31" s="8" t="n">
        <v>67.0899963378906</v>
      </c>
    </row>
    <row r="32" customFormat="false" ht="15" hidden="false" customHeight="false" outlineLevel="0" collapsed="false">
      <c r="A32" s="5" t="s">
        <v>56</v>
      </c>
      <c r="B32" s="8" t="n">
        <v>107.385650634766</v>
      </c>
      <c r="C32" s="8" t="n">
        <v>47.1279602050781</v>
      </c>
      <c r="D32" s="8" t="n">
        <v>65.5400009155273</v>
      </c>
    </row>
    <row r="33" customFormat="false" ht="15" hidden="false" customHeight="false" outlineLevel="0" collapsed="false">
      <c r="A33" s="5" t="s">
        <v>57</v>
      </c>
      <c r="B33" s="8" t="n">
        <v>105.815490722656</v>
      </c>
      <c r="C33" s="8" t="n">
        <v>46.6503448486328</v>
      </c>
      <c r="D33" s="8" t="n">
        <v>64.2699966430664</v>
      </c>
    </row>
    <row r="34" customFormat="false" ht="15" hidden="false" customHeight="false" outlineLevel="0" collapsed="false">
      <c r="A34" s="5" t="s">
        <v>58</v>
      </c>
      <c r="B34" s="8" t="n">
        <v>102.502380371094</v>
      </c>
      <c r="C34" s="8" t="n">
        <v>48.1986694335938</v>
      </c>
      <c r="D34" s="8" t="n">
        <v>65.7900009155273</v>
      </c>
    </row>
    <row r="35" customFormat="false" ht="15" hidden="false" customHeight="false" outlineLevel="0" collapsed="false">
      <c r="A35" s="5" t="s">
        <v>59</v>
      </c>
      <c r="B35" s="8" t="n">
        <v>103.817802429199</v>
      </c>
      <c r="C35" s="8" t="n">
        <v>49.0603256225586</v>
      </c>
      <c r="D35" s="8" t="n">
        <v>66.5199966430664</v>
      </c>
    </row>
    <row r="36" customFormat="false" ht="15" hidden="false" customHeight="false" outlineLevel="0" collapsed="false">
      <c r="A36" s="5" t="s">
        <v>60</v>
      </c>
      <c r="B36" s="8" t="n">
        <v>107.836990356445</v>
      </c>
      <c r="C36" s="8" t="n">
        <v>49.1723136901856</v>
      </c>
      <c r="D36" s="8" t="n">
        <v>73.5100021362305</v>
      </c>
    </row>
    <row r="37" customFormat="false" ht="15" hidden="false" customHeight="false" outlineLevel="0" collapsed="false">
      <c r="A37" s="5" t="s">
        <v>61</v>
      </c>
      <c r="B37" s="8" t="n">
        <v>109.300018310547</v>
      </c>
      <c r="C37" s="8" t="n">
        <v>50.0653533935547</v>
      </c>
      <c r="D37" s="8" t="n">
        <v>78.620002746582</v>
      </c>
    </row>
    <row r="38" customFormat="false" ht="15" hidden="false" customHeight="false" outlineLevel="0" collapsed="false">
      <c r="A38" s="5" t="s">
        <v>62</v>
      </c>
      <c r="B38" s="8" t="n">
        <v>105.066566467285</v>
      </c>
      <c r="C38" s="8" t="n">
        <v>52.7444763183594</v>
      </c>
      <c r="D38" s="8" t="n">
        <v>77.3199996948242</v>
      </c>
    </row>
    <row r="39" customFormat="false" ht="15" hidden="false" customHeight="false" outlineLevel="0" collapsed="false">
      <c r="A39" s="5" t="s">
        <v>63</v>
      </c>
      <c r="B39" s="8" t="n">
        <v>103.883430480957</v>
      </c>
      <c r="C39" s="8" t="n">
        <v>52.4133377075195</v>
      </c>
      <c r="D39" s="8" t="n">
        <v>82.4599990844727</v>
      </c>
    </row>
    <row r="40" customFormat="false" ht="15" hidden="false" customHeight="false" outlineLevel="0" collapsed="false">
      <c r="A40" s="5" t="s">
        <v>64</v>
      </c>
      <c r="B40" s="8" t="n">
        <v>97.6025390625</v>
      </c>
      <c r="C40" s="8" t="n">
        <v>53.511905670166</v>
      </c>
      <c r="D40" s="8" t="n">
        <v>91.4000015258789</v>
      </c>
    </row>
    <row r="41" customFormat="false" ht="15" hidden="false" customHeight="false" outlineLevel="0" collapsed="false">
      <c r="A41" s="5" t="s">
        <v>65</v>
      </c>
      <c r="B41" s="8" t="n">
        <v>95.080207824707</v>
      </c>
      <c r="C41" s="8" t="n">
        <v>53.2682495117188</v>
      </c>
      <c r="D41" s="8" t="n">
        <v>96.1800003051758</v>
      </c>
    </row>
    <row r="42" customFormat="false" ht="15" hidden="false" customHeight="false" outlineLevel="0" collapsed="false">
      <c r="A42" s="5" t="s">
        <v>66</v>
      </c>
      <c r="B42" s="8" t="n">
        <v>94.22998046875</v>
      </c>
      <c r="C42" s="8" t="n">
        <v>54.4075965881348</v>
      </c>
      <c r="D42" s="8" t="n">
        <v>90.4100036621094</v>
      </c>
    </row>
    <row r="43" customFormat="false" ht="15" hidden="false" customHeight="false" outlineLevel="0" collapsed="false">
      <c r="A43" s="5" t="s">
        <v>67</v>
      </c>
      <c r="B43" s="8" t="n">
        <v>98.72119140625</v>
      </c>
      <c r="C43" s="8" t="n">
        <v>53.0548515319824</v>
      </c>
      <c r="D43" s="8" t="n">
        <v>86.6500015258789</v>
      </c>
    </row>
    <row r="44" customFormat="false" ht="15" hidden="false" customHeight="false" outlineLevel="0" collapsed="false">
      <c r="A44" s="5" t="s">
        <v>68</v>
      </c>
      <c r="B44" s="8" t="n">
        <v>100.213531494141</v>
      </c>
      <c r="C44" s="8" t="n">
        <v>51.6286010742188</v>
      </c>
      <c r="D44" s="8" t="n">
        <v>87.4499969482422</v>
      </c>
    </row>
    <row r="45" customFormat="false" ht="15" hidden="false" customHeight="false" outlineLevel="0" collapsed="false">
      <c r="A45" s="5" t="s">
        <v>69</v>
      </c>
      <c r="B45" s="8" t="n">
        <v>91.8380889892578</v>
      </c>
      <c r="C45" s="8" t="n">
        <v>52.9986534118652</v>
      </c>
      <c r="D45" s="8" t="n">
        <v>91.4000015258789</v>
      </c>
    </row>
    <row r="46" customFormat="false" ht="15" hidden="false" customHeight="false" outlineLevel="0" collapsed="false">
      <c r="A46" s="5" t="s">
        <v>70</v>
      </c>
      <c r="B46" s="8" t="n">
        <v>91.0128784179688</v>
      </c>
      <c r="C46" s="8" t="n">
        <v>52.8039169311523</v>
      </c>
      <c r="D46" s="8" t="n">
        <v>90.0800018310547</v>
      </c>
    </row>
    <row r="47" customFormat="false" ht="15" hidden="false" customHeight="false" outlineLevel="0" collapsed="false">
      <c r="A47" s="5" t="s">
        <v>71</v>
      </c>
      <c r="B47" s="8" t="n">
        <v>92.4193801879883</v>
      </c>
      <c r="C47" s="8" t="n">
        <v>54.2503547668457</v>
      </c>
      <c r="D47" s="8" t="n">
        <v>81.7099990844727</v>
      </c>
    </row>
    <row r="48" customFormat="false" ht="15" hidden="false" customHeight="false" outlineLevel="0" collapsed="false">
      <c r="A48" s="5" t="s">
        <v>72</v>
      </c>
      <c r="B48" s="8" t="n">
        <v>83.7158737182617</v>
      </c>
      <c r="C48" s="8" t="n">
        <v>55.051082611084</v>
      </c>
      <c r="D48" s="8" t="n">
        <v>85.0699996948242</v>
      </c>
    </row>
    <row r="49" customFormat="false" ht="15" hidden="false" customHeight="false" outlineLevel="0" collapsed="false">
      <c r="A49" s="5" t="s">
        <v>73</v>
      </c>
      <c r="B49" s="8" t="n">
        <v>69.8871307373047</v>
      </c>
      <c r="C49" s="8" t="n">
        <v>54.0267639160156</v>
      </c>
      <c r="D49" s="8" t="n">
        <v>71.3399963378906</v>
      </c>
    </row>
    <row r="50" customFormat="false" ht="15" hidden="false" customHeight="false" outlineLevel="0" collapsed="false">
      <c r="A50" s="5" t="s">
        <v>74</v>
      </c>
      <c r="B50" s="8" t="n">
        <v>65.0225372314453</v>
      </c>
      <c r="C50" s="8" t="n">
        <v>61.7748947143555</v>
      </c>
      <c r="D50" s="8" t="n">
        <v>80.3099975585938</v>
      </c>
    </row>
    <row r="51" customFormat="false" ht="15" hidden="false" customHeight="false" outlineLevel="0" collapsed="false">
      <c r="A51" s="5" t="s">
        <v>75</v>
      </c>
      <c r="B51" s="8" t="n">
        <v>65.6595077514648</v>
      </c>
      <c r="C51" s="8" t="n">
        <v>70.2087097167969</v>
      </c>
      <c r="D51" s="8" t="n">
        <v>86.5199966430664</v>
      </c>
    </row>
    <row r="52" customFormat="false" ht="15" hidden="false" customHeight="false" outlineLevel="0" collapsed="false">
      <c r="A52" s="5" t="s">
        <v>76</v>
      </c>
      <c r="B52" s="8" t="n">
        <v>60.2679405212402</v>
      </c>
      <c r="C52" s="8" t="n">
        <v>61.0318756103516</v>
      </c>
      <c r="D52" s="8" t="n">
        <v>91.3099975585938</v>
      </c>
    </row>
    <row r="53" customFormat="false" ht="15" hidden="false" customHeight="false" outlineLevel="0" collapsed="false">
      <c r="A53" s="5" t="s">
        <v>77</v>
      </c>
      <c r="B53" s="8" t="n">
        <v>53.7922172546387</v>
      </c>
      <c r="C53" s="8" t="n">
        <v>60.0968322753906</v>
      </c>
      <c r="D53" s="8" t="n">
        <v>92.629997253418</v>
      </c>
    </row>
    <row r="54" customFormat="false" ht="15" hidden="false" customHeight="false" outlineLevel="0" collapsed="false">
      <c r="A54" s="5" t="s">
        <v>78</v>
      </c>
      <c r="B54" s="8" t="n">
        <v>58.2736549377441</v>
      </c>
      <c r="C54" s="8" t="n">
        <v>62.5292053222656</v>
      </c>
      <c r="D54" s="8" t="n">
        <v>90.2799987792969</v>
      </c>
    </row>
    <row r="55" customFormat="false" ht="15" hidden="false" customHeight="false" outlineLevel="0" collapsed="false">
      <c r="A55" s="5" t="s">
        <v>79</v>
      </c>
      <c r="B55" s="8" t="n">
        <v>64.0629348754883</v>
      </c>
      <c r="C55" s="8" t="n">
        <v>58.1821517944336</v>
      </c>
      <c r="D55" s="8" t="n">
        <v>87.2699966430664</v>
      </c>
    </row>
    <row r="56" customFormat="false" ht="15" hidden="false" customHeight="false" outlineLevel="0" collapsed="false">
      <c r="A56" s="5" t="s">
        <v>80</v>
      </c>
      <c r="B56" s="8" t="n">
        <v>67.8076324462891</v>
      </c>
      <c r="C56" s="8" t="n">
        <v>56.0323295593262</v>
      </c>
      <c r="D56" s="8" t="n">
        <v>96.1999969482422</v>
      </c>
    </row>
    <row r="57" customFormat="false" ht="15" hidden="false" customHeight="false" outlineLevel="0" collapsed="false">
      <c r="A57" s="5" t="s">
        <v>81</v>
      </c>
      <c r="B57" s="8" t="n">
        <v>67.7632217407227</v>
      </c>
      <c r="C57" s="8" t="n">
        <v>56.453182220459</v>
      </c>
      <c r="D57" s="8" t="n">
        <v>91.1800003051758</v>
      </c>
    </row>
    <row r="58" customFormat="false" ht="15" hidden="false" customHeight="false" outlineLevel="0" collapsed="false">
      <c r="A58" s="5" t="s">
        <v>82</v>
      </c>
      <c r="B58" s="8" t="n">
        <v>72.8187637329102</v>
      </c>
      <c r="C58" s="8" t="n">
        <v>56.7784042358398</v>
      </c>
      <c r="D58" s="8" t="n">
        <v>93.3499984741211</v>
      </c>
    </row>
    <row r="59" customFormat="false" ht="15" hidden="false" customHeight="false" outlineLevel="0" collapsed="false">
      <c r="A59" s="5" t="s">
        <v>83</v>
      </c>
      <c r="B59" s="8" t="n">
        <v>75.5086517333984</v>
      </c>
      <c r="C59" s="8" t="n">
        <v>58.0450553894043</v>
      </c>
      <c r="D59" s="8" t="n">
        <v>93.4000015258789</v>
      </c>
    </row>
    <row r="60" customFormat="false" ht="15" hidden="false" customHeight="false" outlineLevel="0" collapsed="false">
      <c r="A60" s="5" t="s">
        <v>84</v>
      </c>
      <c r="B60" s="8" t="n">
        <v>78.1859588623047</v>
      </c>
      <c r="C60" s="8" t="n">
        <v>59.4718933105469</v>
      </c>
      <c r="D60" s="8" t="n">
        <v>98.8499984741211</v>
      </c>
    </row>
    <row r="61" customFormat="false" ht="15" hidden="false" customHeight="false" outlineLevel="0" collapsed="false">
      <c r="A61" s="5" t="s">
        <v>85</v>
      </c>
      <c r="B61" s="8" t="n">
        <v>76.6828155517578</v>
      </c>
      <c r="C61" s="8" t="n">
        <v>57.916072845459</v>
      </c>
      <c r="D61" s="8" t="n">
        <v>102.529998779297</v>
      </c>
    </row>
    <row r="62" customFormat="false" ht="15" hidden="false" customHeight="false" outlineLevel="0" collapsed="false">
      <c r="A62" s="5" t="s">
        <v>86</v>
      </c>
      <c r="B62" s="8" t="n">
        <v>81.4070129394531</v>
      </c>
      <c r="C62" s="8" t="n">
        <v>58.618522644043</v>
      </c>
      <c r="D62" s="8" t="n">
        <v>115.639999389648</v>
      </c>
    </row>
    <row r="63" customFormat="false" ht="15" hidden="false" customHeight="false" outlineLevel="0" collapsed="false">
      <c r="A63" s="5" t="s">
        <v>87</v>
      </c>
      <c r="B63" s="8" t="n">
        <v>82.9619522094727</v>
      </c>
      <c r="C63" s="8" t="n">
        <v>54.8987617492676</v>
      </c>
      <c r="D63" s="8" t="n">
        <v>107.309997558594</v>
      </c>
    </row>
    <row r="64" customFormat="false" ht="15" hidden="false" customHeight="false" outlineLevel="0" collapsed="false">
      <c r="A64" s="5" t="s">
        <v>88</v>
      </c>
      <c r="B64" s="8" t="n">
        <v>79.9469146728516</v>
      </c>
      <c r="C64" s="8" t="n">
        <v>56.3767471313477</v>
      </c>
      <c r="D64" s="8" t="n">
        <v>105.959999084473</v>
      </c>
    </row>
    <row r="65" customFormat="false" ht="15" hidden="false" customHeight="false" outlineLevel="0" collapsed="false">
      <c r="A65" s="5" t="s">
        <v>89</v>
      </c>
      <c r="B65" s="8" t="n">
        <v>82.4408340454102</v>
      </c>
      <c r="C65" s="8" t="n">
        <v>56.1836738586426</v>
      </c>
      <c r="D65" s="8" t="n">
        <v>109.430000305176</v>
      </c>
    </row>
    <row r="66" customFormat="false" ht="15" hidden="false" customHeight="false" outlineLevel="0" collapsed="false">
      <c r="A66" s="5" t="s">
        <v>90</v>
      </c>
      <c r="B66" s="8" t="n">
        <v>87.4598083496094</v>
      </c>
      <c r="C66" s="8" t="n">
        <v>55.0277862548828</v>
      </c>
      <c r="D66" s="8" t="n">
        <v>108.949996948242</v>
      </c>
    </row>
    <row r="67" customFormat="false" ht="15" hidden="false" customHeight="false" outlineLevel="0" collapsed="false">
      <c r="A67" s="5" t="s">
        <v>91</v>
      </c>
      <c r="B67" s="8" t="n">
        <v>88.8128356933594</v>
      </c>
      <c r="C67" s="8" t="n">
        <v>56.8557624816895</v>
      </c>
      <c r="D67" s="8" t="n">
        <v>115.360000610352</v>
      </c>
    </row>
    <row r="68" customFormat="false" ht="15" hidden="false" customHeight="false" outlineLevel="0" collapsed="false">
      <c r="A68" s="5" t="s">
        <v>92</v>
      </c>
      <c r="B68" s="8" t="n">
        <v>81.756233215332</v>
      </c>
      <c r="C68" s="8" t="n">
        <v>59.7601280212402</v>
      </c>
      <c r="D68" s="8" t="n">
        <v>118.879997253418</v>
      </c>
    </row>
    <row r="69" customFormat="false" ht="15" hidden="false" customHeight="false" outlineLevel="0" collapsed="false">
      <c r="A69" s="5" t="s">
        <v>93</v>
      </c>
      <c r="B69" s="8" t="n">
        <v>77.5261001586914</v>
      </c>
      <c r="C69" s="8" t="n">
        <v>63.2249374389648</v>
      </c>
      <c r="D69" s="8" t="n">
        <v>121.680000305176</v>
      </c>
    </row>
    <row r="70" customFormat="false" ht="15" hidden="false" customHeight="false" outlineLevel="0" collapsed="false">
      <c r="A70" s="5" t="s">
        <v>94</v>
      </c>
      <c r="B70" s="8" t="n">
        <v>82.821174621582</v>
      </c>
      <c r="C70" s="8" t="n">
        <v>62.6266174316406</v>
      </c>
      <c r="D70" s="8" t="n">
        <v>115.48999786377</v>
      </c>
    </row>
    <row r="71" customFormat="false" ht="15" hidden="false" customHeight="false" outlineLevel="0" collapsed="false">
      <c r="A71" s="5" t="s">
        <v>95</v>
      </c>
      <c r="B71" s="8" t="n">
        <v>79.0958557128906</v>
      </c>
      <c r="C71" s="8" t="n">
        <v>67.8814926147461</v>
      </c>
      <c r="D71" s="8" t="n">
        <v>122.080001831055</v>
      </c>
    </row>
    <row r="72" customFormat="false" ht="15" hidden="false" customHeight="false" outlineLevel="0" collapsed="false">
      <c r="A72" s="5" t="s">
        <v>96</v>
      </c>
      <c r="B72" s="8" t="n">
        <v>86.1792221069336</v>
      </c>
      <c r="C72" s="8" t="n">
        <v>66.1705780029297</v>
      </c>
      <c r="D72" s="8" t="n">
        <v>127.910003662109</v>
      </c>
    </row>
    <row r="73" customFormat="false" ht="15" hidden="false" customHeight="false" outlineLevel="0" collapsed="false">
      <c r="A73" s="5" t="s">
        <v>97</v>
      </c>
      <c r="B73" s="8" t="n">
        <v>89.4714508056641</v>
      </c>
      <c r="C73" s="8" t="n">
        <v>63.2133369445801</v>
      </c>
      <c r="D73" s="8" t="n">
        <v>132.619995117188</v>
      </c>
    </row>
    <row r="74" customFormat="false" ht="15" hidden="false" customHeight="false" outlineLevel="0" collapsed="false">
      <c r="A74" s="5" t="s">
        <v>98</v>
      </c>
      <c r="B74" s="8" t="n">
        <v>89.4714508056641</v>
      </c>
      <c r="C74" s="8" t="n">
        <v>62.1454734802246</v>
      </c>
      <c r="D74" s="8" t="n">
        <v>135.419998168945</v>
      </c>
    </row>
    <row r="75" customFormat="false" ht="15" hidden="false" customHeight="false" outlineLevel="0" collapsed="false">
      <c r="A75" s="5" t="s">
        <v>99</v>
      </c>
      <c r="B75" s="8" t="n">
        <v>95.4528503417969</v>
      </c>
      <c r="C75" s="8" t="n">
        <v>59.8466377258301</v>
      </c>
      <c r="D75" s="8" t="n">
        <v>138.720001220703</v>
      </c>
    </row>
    <row r="76" customFormat="false" ht="15" hidden="false" customHeight="false" outlineLevel="0" collapsed="false">
      <c r="A76" s="5" t="s">
        <v>100</v>
      </c>
      <c r="B76" s="8" t="n">
        <v>97.6768951416016</v>
      </c>
      <c r="C76" s="8" t="n">
        <v>58.0026588439941</v>
      </c>
      <c r="D76" s="8" t="n">
        <v>129.869995117188</v>
      </c>
    </row>
    <row r="77" customFormat="false" ht="15" hidden="false" customHeight="false" outlineLevel="0" collapsed="false">
      <c r="A77" s="5" t="s">
        <v>101</v>
      </c>
      <c r="B77" s="8" t="n">
        <v>101.069931030273</v>
      </c>
      <c r="C77" s="8" t="n">
        <v>58.9598197937012</v>
      </c>
      <c r="D77" s="8" t="n">
        <v>137.660003662109</v>
      </c>
    </row>
    <row r="78" customFormat="false" ht="15" hidden="false" customHeight="false" outlineLevel="0" collapsed="false">
      <c r="A78" s="5" t="s">
        <v>102</v>
      </c>
      <c r="B78" s="8" t="n">
        <v>101.082092285156</v>
      </c>
      <c r="C78" s="8" t="n">
        <v>58.977108001709</v>
      </c>
      <c r="D78" s="8" t="n">
        <v>139.860000610352</v>
      </c>
    </row>
    <row r="79" customFormat="false" ht="15" hidden="false" customHeight="false" outlineLevel="0" collapsed="false">
      <c r="A79" s="5" t="s">
        <v>103</v>
      </c>
      <c r="B79" s="8" t="n">
        <v>104.009567260742</v>
      </c>
      <c r="C79" s="8" t="n">
        <v>60.3565864562988</v>
      </c>
      <c r="D79" s="8" t="n">
        <v>152.369995117188</v>
      </c>
    </row>
    <row r="80" customFormat="false" ht="15" hidden="false" customHeight="false" outlineLevel="0" collapsed="false">
      <c r="A80" s="5" t="s">
        <v>104</v>
      </c>
      <c r="B80" s="8" t="n">
        <v>102.843101501465</v>
      </c>
      <c r="C80" s="8" t="n">
        <v>62.4224967956543</v>
      </c>
      <c r="D80" s="8" t="n">
        <v>149.639999389648</v>
      </c>
    </row>
    <row r="81" customFormat="false" ht="15" hidden="false" customHeight="false" outlineLevel="0" collapsed="false">
      <c r="A81" s="5" t="s">
        <v>105</v>
      </c>
      <c r="B81" s="8" t="n">
        <v>101.108192443848</v>
      </c>
      <c r="C81" s="8" t="n">
        <v>60.9724311828613</v>
      </c>
      <c r="D81" s="8" t="n">
        <v>146</v>
      </c>
    </row>
    <row r="82" customFormat="false" ht="15" hidden="false" customHeight="false" outlineLevel="0" collapsed="false">
      <c r="A82" s="5" t="s">
        <v>106</v>
      </c>
      <c r="B82" s="8" t="n">
        <v>99.0855484008789</v>
      </c>
      <c r="C82" s="8" t="n">
        <v>63.6640892028809</v>
      </c>
      <c r="D82" s="8" t="n">
        <v>158.289993286133</v>
      </c>
    </row>
    <row r="83" customFormat="false" ht="15" hidden="false" customHeight="false" outlineLevel="0" collapsed="false">
      <c r="A83" s="5" t="s">
        <v>107</v>
      </c>
      <c r="B83" s="8" t="n">
        <v>93.638298034668</v>
      </c>
      <c r="C83" s="8" t="n">
        <v>69.8187866210938</v>
      </c>
      <c r="D83" s="8" t="n">
        <v>177.720001220703</v>
      </c>
    </row>
    <row r="84" customFormat="false" ht="15" hidden="false" customHeight="false" outlineLevel="0" collapsed="false">
      <c r="A84" s="5" t="s">
        <v>108</v>
      </c>
      <c r="B84" s="8" t="n">
        <v>87.1378326416016</v>
      </c>
      <c r="C84" s="8" t="n">
        <v>79.0392303466797</v>
      </c>
      <c r="D84" s="8" t="n">
        <v>158.059997558594</v>
      </c>
    </row>
    <row r="85" customFormat="false" ht="15" hidden="false" customHeight="false" outlineLevel="0" collapsed="false">
      <c r="A85" s="5" t="s">
        <v>109</v>
      </c>
      <c r="B85" s="8" t="n">
        <v>96.6486968994141</v>
      </c>
      <c r="C85" s="8" t="n">
        <v>76.0125885009766</v>
      </c>
      <c r="D85" s="8" t="n">
        <v>167.339996337891</v>
      </c>
    </row>
    <row r="86" customFormat="false" ht="15" hidden="false" customHeight="false" outlineLevel="0" collapsed="false">
      <c r="A86" s="5" t="s">
        <v>110</v>
      </c>
      <c r="B86" s="8" t="n">
        <v>96.2559356689453</v>
      </c>
      <c r="C86" s="8" t="n">
        <v>77.524543762207</v>
      </c>
      <c r="D86" s="8" t="n">
        <v>170.130004882813</v>
      </c>
    </row>
    <row r="87" customFormat="false" ht="15" hidden="false" customHeight="false" outlineLevel="0" collapsed="false">
      <c r="A87" s="5" t="s">
        <v>111</v>
      </c>
      <c r="B87" s="8" t="n">
        <v>97.2616577148438</v>
      </c>
      <c r="C87" s="8" t="n">
        <v>80.1951599121094</v>
      </c>
      <c r="D87" s="8" t="n">
        <v>151.990005493164</v>
      </c>
    </row>
    <row r="88" customFormat="false" ht="15" hidden="false" customHeight="false" outlineLevel="0" collapsed="false">
      <c r="A88" s="5" t="s">
        <v>112</v>
      </c>
      <c r="B88" s="8" t="n">
        <v>101.772117614746</v>
      </c>
      <c r="C88" s="8" t="n">
        <v>79.9305419921875</v>
      </c>
      <c r="D88" s="8" t="n">
        <v>169.309997558594</v>
      </c>
    </row>
    <row r="89" customFormat="false" ht="15" hidden="false" customHeight="false" outlineLevel="0" collapsed="false">
      <c r="A89" s="5" t="s">
        <v>113</v>
      </c>
      <c r="B89" s="8" t="n">
        <v>106.189582824707</v>
      </c>
      <c r="C89" s="8" t="n">
        <v>77.8548049926758</v>
      </c>
      <c r="D89" s="8" t="n">
        <v>164.289993286133</v>
      </c>
    </row>
    <row r="90" customFormat="false" ht="15" hidden="false" customHeight="false" outlineLevel="0" collapsed="false">
      <c r="A90" s="5" t="s">
        <v>114</v>
      </c>
      <c r="B90" s="8" t="n">
        <v>109.605010986328</v>
      </c>
      <c r="C90" s="8" t="n">
        <v>74.5568542480469</v>
      </c>
      <c r="D90" s="8" t="n">
        <v>162.119995117188</v>
      </c>
    </row>
    <row r="91" customFormat="false" ht="15" hidden="false" customHeight="false" outlineLevel="0" collapsed="false">
      <c r="A91" s="5" t="s">
        <v>115</v>
      </c>
      <c r="B91" s="8" t="n">
        <v>108.873359680176</v>
      </c>
      <c r="C91" s="8" t="n">
        <v>78.1611404418945</v>
      </c>
      <c r="D91" s="8" t="n">
        <v>161.880004882813</v>
      </c>
    </row>
    <row r="92" customFormat="false" ht="15" hidden="false" customHeight="false" outlineLevel="0" collapsed="false">
      <c r="A92" s="5" t="s">
        <v>116</v>
      </c>
      <c r="B92" s="8" t="n">
        <v>102.334861755371</v>
      </c>
      <c r="C92" s="8" t="n">
        <v>85.2154312133789</v>
      </c>
      <c r="D92" s="8" t="n">
        <v>151.619995117188</v>
      </c>
    </row>
    <row r="93" customFormat="false" ht="15" hidden="false" customHeight="false" outlineLevel="0" collapsed="false">
      <c r="A93" s="5" t="s">
        <v>117</v>
      </c>
      <c r="B93" s="8" t="n">
        <v>106.487754821777</v>
      </c>
      <c r="C93" s="8" t="n">
        <v>83.7853164672852</v>
      </c>
      <c r="D93" s="8" t="n">
        <v>155.190002441406</v>
      </c>
    </row>
    <row r="94" customFormat="false" ht="15" hidden="false" customHeight="false" outlineLevel="0" collapsed="false">
      <c r="A94" s="5" t="s">
        <v>118</v>
      </c>
      <c r="B94" s="8" t="n">
        <v>107.747421264648</v>
      </c>
      <c r="C94" s="8" t="n">
        <v>86.9836502075195</v>
      </c>
      <c r="D94" s="8" t="n">
        <v>156.490005493164</v>
      </c>
    </row>
    <row r="95" customFormat="false" ht="15" hidden="false" customHeight="false" outlineLevel="0" collapsed="false">
      <c r="A95" s="5" t="s">
        <v>119</v>
      </c>
      <c r="B95" s="8" t="n">
        <v>110.446815490723</v>
      </c>
      <c r="C95" s="8" t="n">
        <v>85.8364944458008</v>
      </c>
      <c r="D95" s="8" t="n">
        <v>164.220001220703</v>
      </c>
    </row>
    <row r="96" customFormat="false" ht="15" hidden="false" customHeight="false" outlineLevel="0" collapsed="false">
      <c r="A96" s="5" t="s">
        <v>120</v>
      </c>
      <c r="B96" s="8" t="n">
        <v>113.246757507324</v>
      </c>
      <c r="C96" s="8" t="n">
        <v>83.6623764038086</v>
      </c>
      <c r="D96" s="8" t="n">
        <v>171.889999389648</v>
      </c>
    </row>
    <row r="97" customFormat="false" ht="15" hidden="false" customHeight="false" outlineLevel="0" collapsed="false">
      <c r="A97" s="5" t="s">
        <v>121</v>
      </c>
      <c r="B97" s="8" t="n">
        <v>111.185844421387</v>
      </c>
      <c r="C97" s="8" t="n">
        <v>83.257438659668</v>
      </c>
      <c r="D97" s="8" t="n">
        <v>166.830001831055</v>
      </c>
    </row>
    <row r="98" customFormat="false" ht="15" hidden="false" customHeight="false" outlineLevel="0" collapsed="false">
      <c r="A98" s="5" t="s">
        <v>122</v>
      </c>
      <c r="B98" s="8" t="n">
        <v>111.815063476563</v>
      </c>
      <c r="C98" s="8" t="n">
        <v>84.222541809082</v>
      </c>
      <c r="D98" s="8" t="n">
        <v>166.050003051758</v>
      </c>
    </row>
    <row r="99" customFormat="false" ht="15" hidden="false" customHeight="false" outlineLevel="0" collapsed="false">
      <c r="A99" s="5" t="s">
        <v>123</v>
      </c>
      <c r="B99" s="8" t="n">
        <v>112.814117431641</v>
      </c>
      <c r="C99" s="8" t="n">
        <v>82.1273956298828</v>
      </c>
      <c r="D99" s="8" t="n">
        <v>162.020004272461</v>
      </c>
    </row>
    <row r="100" customFormat="false" ht="15" hidden="false" customHeight="false" outlineLevel="0" collapsed="false">
      <c r="A100" s="5" t="s">
        <v>124</v>
      </c>
      <c r="B100" s="8" t="n">
        <v>118.589141845703</v>
      </c>
      <c r="C100" s="8" t="n">
        <v>79.5112991333008</v>
      </c>
      <c r="D100" s="8" t="n">
        <v>161.199996948242</v>
      </c>
    </row>
    <row r="101" customFormat="false" ht="15" hidden="false" customHeight="false" outlineLevel="0" collapsed="false">
      <c r="A101" s="5" t="s">
        <v>125</v>
      </c>
      <c r="B101" s="8" t="n">
        <v>120.102149963379</v>
      </c>
      <c r="C101" s="8" t="n">
        <v>80.4962692260742</v>
      </c>
      <c r="D101" s="8" t="n">
        <v>153</v>
      </c>
    </row>
    <row r="102" customFormat="false" ht="15" hidden="false" customHeight="false" outlineLevel="0" collapsed="false">
      <c r="A102" s="5" t="s">
        <v>126</v>
      </c>
      <c r="B102" s="8" t="n">
        <v>124.662582397461</v>
      </c>
      <c r="C102" s="8" t="n">
        <v>80.158576965332</v>
      </c>
      <c r="D102" s="8" t="n">
        <v>154.449996948242</v>
      </c>
    </row>
    <row r="103" customFormat="false" ht="15" hidden="false" customHeight="false" outlineLevel="0" collapsed="false">
      <c r="A103" s="5" t="s">
        <v>127</v>
      </c>
      <c r="B103" s="8" t="n">
        <v>127.057655334473</v>
      </c>
      <c r="C103" s="8" t="n">
        <v>83.9139633178711</v>
      </c>
      <c r="D103" s="8" t="n">
        <v>142.770004272461</v>
      </c>
    </row>
    <row r="104" customFormat="false" ht="15" hidden="false" customHeight="false" outlineLevel="0" collapsed="false">
      <c r="A104" s="5" t="s">
        <v>128</v>
      </c>
      <c r="B104" s="8" t="n">
        <v>130.057464599609</v>
      </c>
      <c r="C104" s="8" t="n">
        <v>78.2406158447266</v>
      </c>
      <c r="D104" s="8" t="n">
        <v>133.919998168945</v>
      </c>
    </row>
    <row r="105" customFormat="false" ht="15" hidden="false" customHeight="false" outlineLevel="0" collapsed="false">
      <c r="A105" s="5" t="s">
        <v>129</v>
      </c>
      <c r="B105" s="8" t="n">
        <v>128.321884155273</v>
      </c>
      <c r="C105" s="8" t="n">
        <v>75.68115234375</v>
      </c>
      <c r="D105" s="8" t="n">
        <v>119.110000610352</v>
      </c>
    </row>
    <row r="106" customFormat="false" ht="15" hidden="false" customHeight="false" outlineLevel="0" collapsed="false">
      <c r="A106" s="5" t="s">
        <v>130</v>
      </c>
      <c r="B106" s="8" t="n">
        <v>134.953155517578</v>
      </c>
      <c r="C106" s="8" t="n">
        <v>73.9722442626953</v>
      </c>
      <c r="D106" s="8" t="n">
        <v>127.959999084473</v>
      </c>
    </row>
    <row r="107" customFormat="false" ht="15" hidden="false" customHeight="false" outlineLevel="0" collapsed="false">
      <c r="A107" s="5" t="s">
        <v>131</v>
      </c>
      <c r="B107" s="8" t="n">
        <v>130.905609130859</v>
      </c>
      <c r="C107" s="8" t="n">
        <v>72.9807434082031</v>
      </c>
      <c r="D107" s="8" t="n">
        <v>134.619995117188</v>
      </c>
    </row>
    <row r="108" customFormat="false" ht="15" hidden="false" customHeight="false" outlineLevel="0" collapsed="false">
      <c r="A108" s="5" t="s">
        <v>132</v>
      </c>
      <c r="B108" s="8" t="n">
        <v>135.048385620117</v>
      </c>
      <c r="C108" s="8" t="n">
        <v>73.4563903808594</v>
      </c>
      <c r="D108" s="8" t="n">
        <v>128.179992675781</v>
      </c>
    </row>
    <row r="109" customFormat="false" ht="15" hidden="false" customHeight="false" outlineLevel="0" collapsed="false">
      <c r="A109" s="5" t="s">
        <v>133</v>
      </c>
      <c r="B109" s="8" t="n">
        <v>141.301971435547</v>
      </c>
      <c r="C109" s="8" t="n">
        <v>74.5071334838867</v>
      </c>
      <c r="D109" s="8" t="n">
        <v>127.73999786377</v>
      </c>
    </row>
    <row r="110" customFormat="false" ht="15" hidden="false" customHeight="false" outlineLevel="0" collapsed="false">
      <c r="A110" s="5" t="s">
        <v>134</v>
      </c>
      <c r="B110" s="8" t="n">
        <v>145.489807128906</v>
      </c>
      <c r="C110" s="8" t="n">
        <v>72.4930114746094</v>
      </c>
      <c r="D110" s="8" t="n">
        <v>120.699996948242</v>
      </c>
    </row>
    <row r="111" customFormat="false" ht="15" hidden="false" customHeight="false" outlineLevel="0" collapsed="false">
      <c r="A111" s="5" t="s">
        <v>135</v>
      </c>
      <c r="B111" s="8" t="n">
        <v>149.26188659668</v>
      </c>
      <c r="C111" s="8" t="n">
        <v>71.1376495361328</v>
      </c>
      <c r="D111" s="8" t="n">
        <v>116.120002746582</v>
      </c>
    </row>
    <row r="112" customFormat="false" ht="15" hidden="false" customHeight="false" outlineLevel="0" collapsed="false">
      <c r="A112" s="5" t="s">
        <v>136</v>
      </c>
      <c r="B112" s="8" t="n">
        <v>144.000671386719</v>
      </c>
      <c r="C112" s="8" t="n">
        <v>75.6212921142578</v>
      </c>
      <c r="D112" s="8" t="n">
        <v>120.089996337891</v>
      </c>
    </row>
    <row r="113" customFormat="false" ht="15" hidden="false" customHeight="false" outlineLevel="0" collapsed="false">
      <c r="A113" s="5" t="s">
        <v>137</v>
      </c>
      <c r="B113" s="8" t="n">
        <v>150.554901123047</v>
      </c>
      <c r="C113" s="8" t="n">
        <v>76.0175704956055</v>
      </c>
      <c r="D113" s="8" t="n">
        <v>127.620002746582</v>
      </c>
    </row>
    <row r="114" customFormat="false" ht="15" hidden="false" customHeight="false" outlineLevel="0" collapsed="false">
      <c r="A114" s="5" t="s">
        <v>138</v>
      </c>
      <c r="B114" s="8" t="n">
        <v>151.803863525391</v>
      </c>
      <c r="C114" s="8" t="n">
        <v>76.5741348266602</v>
      </c>
      <c r="D114" s="8" t="n">
        <v>123.610000610352</v>
      </c>
    </row>
    <row r="115" customFormat="false" ht="15" hidden="false" customHeight="false" outlineLevel="0" collapsed="false">
      <c r="A115" s="5" t="s">
        <v>139</v>
      </c>
      <c r="B115" s="8" t="n">
        <v>152.859100341797</v>
      </c>
      <c r="C115" s="8" t="n">
        <v>78.1785278320313</v>
      </c>
      <c r="D115" s="8" t="n">
        <v>124.220001220703</v>
      </c>
    </row>
    <row r="116" customFormat="false" ht="15" hidden="false" customHeight="false" outlineLevel="0" collapsed="false">
      <c r="A116" s="5" t="s">
        <v>140</v>
      </c>
      <c r="B116" s="8" t="n">
        <v>156.406402587891</v>
      </c>
      <c r="C116" s="8" t="n">
        <v>80.4844741821289</v>
      </c>
      <c r="D116" s="8" t="n">
        <v>120.430000305176</v>
      </c>
    </row>
    <row r="117" customFormat="false" ht="15" hidden="false" customHeight="false" outlineLevel="0" collapsed="false">
      <c r="A117" s="5" t="s">
        <v>141</v>
      </c>
      <c r="B117" s="8" t="n">
        <v>159.635375976563</v>
      </c>
      <c r="C117" s="8" t="n">
        <v>80.2822113037109</v>
      </c>
      <c r="D117" s="8" t="n">
        <v>128.039993286133</v>
      </c>
    </row>
    <row r="118" customFormat="false" ht="15" hidden="false" customHeight="false" outlineLevel="0" collapsed="false">
      <c r="A118" s="5" t="s">
        <v>142</v>
      </c>
      <c r="B118" s="8" t="n">
        <v>157.490295410156</v>
      </c>
      <c r="C118" s="8" t="n">
        <v>80.8153839111328</v>
      </c>
      <c r="D118" s="8" t="n">
        <v>123.389999389648</v>
      </c>
    </row>
    <row r="119" customFormat="false" ht="15" hidden="false" customHeight="false" outlineLevel="0" collapsed="false">
      <c r="A119" s="5" t="s">
        <v>143</v>
      </c>
      <c r="B119" s="8" t="n">
        <v>163.705413818359</v>
      </c>
      <c r="C119" s="8" t="n">
        <v>84.6329345703125</v>
      </c>
      <c r="D119" s="8" t="n">
        <v>123.860000610352</v>
      </c>
    </row>
    <row r="120" customFormat="false" ht="15" hidden="false" customHeight="false" outlineLevel="0" collapsed="false">
      <c r="A120" s="5" t="s">
        <v>144</v>
      </c>
      <c r="B120" s="8" t="n">
        <v>161.446929931641</v>
      </c>
      <c r="C120" s="8" t="n">
        <v>82.8452301025391</v>
      </c>
      <c r="D120" s="8" t="n">
        <v>116.209999084473</v>
      </c>
    </row>
    <row r="121" customFormat="false" ht="15" hidden="false" customHeight="false" outlineLevel="0" collapsed="false">
      <c r="A121" s="5" t="s">
        <v>145</v>
      </c>
      <c r="B121" s="8" t="n">
        <v>165.249130249023</v>
      </c>
      <c r="C121" s="8" t="n">
        <v>85.1802520751953</v>
      </c>
      <c r="D121" s="8" t="n">
        <v>112.660003662109</v>
      </c>
    </row>
    <row r="122" customFormat="false" ht="15" hidden="false" customHeight="false" outlineLevel="0" collapsed="false">
      <c r="A122" s="5" t="s">
        <v>146</v>
      </c>
      <c r="B122" s="8" t="n">
        <v>169.788848876953</v>
      </c>
      <c r="C122" s="8" t="n">
        <v>87.7079010009766</v>
      </c>
      <c r="D122" s="8" t="n">
        <v>112.110000610352</v>
      </c>
    </row>
    <row r="123" customFormat="false" ht="15" hidden="false" customHeight="false" outlineLevel="0" collapsed="false">
      <c r="A123" s="5" t="s">
        <v>147</v>
      </c>
      <c r="B123" s="8" t="n">
        <v>169.358184814453</v>
      </c>
      <c r="C123" s="8" t="n">
        <v>90.5595779418945</v>
      </c>
      <c r="D123" s="8" t="n">
        <v>113.580001831055</v>
      </c>
    </row>
    <row r="124" customFormat="false" ht="15" hidden="false" customHeight="false" outlineLevel="0" collapsed="false">
      <c r="A124" s="5" t="s">
        <v>148</v>
      </c>
      <c r="B124" s="8" t="n">
        <v>164.340255737305</v>
      </c>
      <c r="C124" s="8" t="n">
        <v>99.4486846923828</v>
      </c>
      <c r="D124" s="8" t="n">
        <v>123.449996948242</v>
      </c>
    </row>
    <row r="125" customFormat="false" ht="15" hidden="false" customHeight="false" outlineLevel="0" collapsed="false">
      <c r="A125" s="5" t="s">
        <v>149</v>
      </c>
      <c r="B125" s="8" t="n">
        <v>173.576843261719</v>
      </c>
      <c r="C125" s="8" t="n">
        <v>93.3441772460938</v>
      </c>
      <c r="D125" s="8" t="n">
        <v>116.160003662109</v>
      </c>
    </row>
    <row r="126" customFormat="false" ht="15" hidden="false" customHeight="false" outlineLevel="0" collapsed="false">
      <c r="A126" s="5" t="s">
        <v>150</v>
      </c>
      <c r="B126" s="8" t="n">
        <v>170.850769042969</v>
      </c>
      <c r="C126" s="8" t="n">
        <v>94.3637008666992</v>
      </c>
      <c r="D126" s="8" t="n">
        <v>113.660003662109</v>
      </c>
    </row>
    <row r="127" customFormat="false" ht="15" hidden="false" customHeight="false" outlineLevel="0" collapsed="false">
      <c r="A127" s="5" t="s">
        <v>151</v>
      </c>
      <c r="B127" s="8" t="n">
        <v>172.530868530273</v>
      </c>
      <c r="C127" s="8" t="n">
        <v>91.1315841674805</v>
      </c>
      <c r="D127" s="8" t="n">
        <v>113.470001220703</v>
      </c>
    </row>
    <row r="128" customFormat="false" ht="15" hidden="false" customHeight="false" outlineLevel="0" collapsed="false">
      <c r="A128" s="5" t="s">
        <v>152</v>
      </c>
      <c r="B128" s="8" t="n">
        <v>174.748947143555</v>
      </c>
      <c r="C128" s="8" t="n">
        <v>88.9695205688477</v>
      </c>
      <c r="D128" s="8" t="n">
        <v>114.099998474121</v>
      </c>
    </row>
    <row r="129" customFormat="false" ht="15" hidden="false" customHeight="false" outlineLevel="0" collapsed="false">
      <c r="A129" s="5" t="s">
        <v>153</v>
      </c>
      <c r="B129" s="8" t="n">
        <v>171.199417114258</v>
      </c>
      <c r="C129" s="8" t="n">
        <v>85.3466262817383</v>
      </c>
      <c r="D129" s="8" t="n">
        <v>112.370002746582</v>
      </c>
    </row>
    <row r="130" customFormat="false" ht="15" hidden="false" customHeight="false" outlineLevel="0" collapsed="false">
      <c r="A130" s="5" t="s">
        <v>154</v>
      </c>
      <c r="B130" s="8" t="n">
        <v>175.06672668457</v>
      </c>
      <c r="C130" s="8" t="n">
        <v>89.2265167236328</v>
      </c>
      <c r="D130" s="8" t="n">
        <v>104.930000305176</v>
      </c>
    </row>
    <row r="131" customFormat="false" ht="15" hidden="false" customHeight="false" outlineLevel="0" collapsed="false">
      <c r="A131" s="5" t="s">
        <v>155</v>
      </c>
      <c r="B131" s="8" t="n">
        <v>164.39631652832</v>
      </c>
      <c r="C131" s="8" t="n">
        <v>88.6113357543945</v>
      </c>
      <c r="D131" s="8" t="n">
        <v>108.819999694824</v>
      </c>
    </row>
    <row r="132" customFormat="false" ht="15" hidden="false" customHeight="false" outlineLevel="0" collapsed="false">
      <c r="A132" s="5" t="s">
        <v>156</v>
      </c>
      <c r="B132" s="8" t="n">
        <v>160.201644897461</v>
      </c>
      <c r="C132" s="8" t="n">
        <v>90.3541946411133</v>
      </c>
      <c r="D132" s="8" t="n">
        <v>106.860000610352</v>
      </c>
    </row>
    <row r="133" customFormat="false" ht="15" hidden="false" customHeight="false" outlineLevel="0" collapsed="false">
      <c r="A133" s="5" t="s">
        <v>157</v>
      </c>
      <c r="B133" s="8" t="n">
        <v>173.828323364258</v>
      </c>
      <c r="C133" s="8" t="n">
        <v>89.9848403930664</v>
      </c>
      <c r="D133" s="8" t="n">
        <v>109.300003051758</v>
      </c>
    </row>
    <row r="134" customFormat="false" ht="15" hidden="false" customHeight="false" outlineLevel="0" collapsed="false">
      <c r="A134" s="5" t="s">
        <v>158</v>
      </c>
      <c r="B134" s="8" t="n">
        <v>174.463653564453</v>
      </c>
      <c r="C134" s="8" t="n">
        <v>89.2040328979492</v>
      </c>
      <c r="D134" s="8" t="n">
        <v>101.919998168945</v>
      </c>
    </row>
    <row r="135" customFormat="false" ht="15" hidden="false" customHeight="false" outlineLevel="0" collapsed="false">
      <c r="A135" s="5" t="s">
        <v>159</v>
      </c>
      <c r="B135" s="8" t="n">
        <v>171.448501586914</v>
      </c>
      <c r="C135" s="8" t="n">
        <v>88.9389419555664</v>
      </c>
      <c r="D135" s="8" t="n">
        <v>101.459999084473</v>
      </c>
    </row>
    <row r="136" customFormat="false" ht="15" hidden="false" customHeight="false" outlineLevel="0" collapsed="false">
      <c r="A136" s="5" t="s">
        <v>160</v>
      </c>
      <c r="B136" s="8" t="n">
        <v>162.912673950195</v>
      </c>
      <c r="C136" s="8" t="n">
        <v>93.8955764770508</v>
      </c>
      <c r="D136" s="8" t="n">
        <v>106.949996948242</v>
      </c>
    </row>
    <row r="137" customFormat="false" ht="15" hidden="false" customHeight="false" outlineLevel="0" collapsed="false">
      <c r="A137" s="5" t="s">
        <v>161</v>
      </c>
      <c r="B137" s="8" t="n">
        <v>162.778137207031</v>
      </c>
      <c r="C137" s="8" t="n">
        <v>96.7931442260742</v>
      </c>
      <c r="D137" s="8" t="n">
        <v>118.639999389648</v>
      </c>
    </row>
    <row r="138" customFormat="false" ht="15" hidden="false" customHeight="false" outlineLevel="0" collapsed="false">
      <c r="A138" s="5" t="s">
        <v>162</v>
      </c>
      <c r="B138" s="8" t="n">
        <v>173.727554321289</v>
      </c>
      <c r="C138" s="8" t="n">
        <v>96.7028656005859</v>
      </c>
      <c r="D138" s="8" t="n">
        <v>117.639999389648</v>
      </c>
    </row>
    <row r="139" customFormat="false" ht="15" hidden="false" customHeight="false" outlineLevel="0" collapsed="false">
      <c r="A139" s="5" t="s">
        <v>163</v>
      </c>
      <c r="B139" s="8" t="n">
        <v>174.412231445313</v>
      </c>
      <c r="C139" s="8" t="n">
        <v>95.9905853271484</v>
      </c>
      <c r="D139" s="8" t="n">
        <v>123.650001525879</v>
      </c>
    </row>
    <row r="140" customFormat="false" ht="15" hidden="false" customHeight="false" outlineLevel="0" collapsed="false">
      <c r="A140" s="5" t="s">
        <v>164</v>
      </c>
      <c r="B140" s="8" t="n">
        <v>177.379272460938</v>
      </c>
      <c r="C140" s="8" t="n">
        <v>96.7637634277344</v>
      </c>
      <c r="D140" s="8" t="n">
        <v>116.059997558594</v>
      </c>
    </row>
    <row r="141" customFormat="false" ht="15" hidden="false" customHeight="false" outlineLevel="0" collapsed="false">
      <c r="A141" s="5" t="s">
        <v>165</v>
      </c>
      <c r="B141" s="8" t="n">
        <v>177.995834350586</v>
      </c>
      <c r="C141" s="8" t="n">
        <v>103.473487854004</v>
      </c>
      <c r="D141" s="8" t="n">
        <v>126.470001220703</v>
      </c>
    </row>
    <row r="142" customFormat="false" ht="15" hidden="false" customHeight="false" outlineLevel="0" collapsed="false">
      <c r="A142" s="5" t="s">
        <v>166</v>
      </c>
      <c r="B142" s="8" t="n">
        <v>184.487533569336</v>
      </c>
      <c r="C142" s="8" t="n">
        <v>105.649047851563</v>
      </c>
      <c r="D142" s="8" t="n">
        <v>128.979995727539</v>
      </c>
    </row>
    <row r="143" customFormat="false" ht="15" hidden="false" customHeight="false" outlineLevel="0" collapsed="false">
      <c r="A143" s="5" t="s">
        <v>167</v>
      </c>
      <c r="B143" s="8" t="n">
        <v>184.708480834961</v>
      </c>
      <c r="C143" s="8" t="n">
        <v>104.578346252441</v>
      </c>
      <c r="D143" s="8" t="n">
        <v>124.779998779297</v>
      </c>
    </row>
    <row r="144" customFormat="false" ht="15" hidden="false" customHeight="false" outlineLevel="0" collapsed="false">
      <c r="A144" s="5" t="s">
        <v>168</v>
      </c>
      <c r="B144" s="8" t="n">
        <v>184.719192504883</v>
      </c>
      <c r="C144" s="8" t="n">
        <v>103.000877380371</v>
      </c>
      <c r="D144" s="8" t="n">
        <v>125.639999389648</v>
      </c>
    </row>
    <row r="145" customFormat="false" ht="15" hidden="false" customHeight="false" outlineLevel="0" collapsed="false">
      <c r="A145" s="5" t="s">
        <v>169</v>
      </c>
      <c r="B145" s="8" t="n">
        <v>181.516708374023</v>
      </c>
      <c r="C145" s="8" t="n">
        <v>98.4887847900391</v>
      </c>
      <c r="D145" s="8" t="n">
        <v>121.940002441406</v>
      </c>
    </row>
    <row r="146" customFormat="false" ht="15" hidden="false" customHeight="false" outlineLevel="0" collapsed="false">
      <c r="A146" s="5" t="s">
        <v>170</v>
      </c>
      <c r="B146" s="8" t="n">
        <v>188.203506469727</v>
      </c>
      <c r="C146" s="8" t="n">
        <v>90.3991546630859</v>
      </c>
      <c r="D146" s="8" t="n">
        <v>111.75</v>
      </c>
    </row>
    <row r="147" customFormat="false" ht="15" hidden="false" customHeight="false" outlineLevel="0" collapsed="false">
      <c r="A147" s="5" t="s">
        <v>171</v>
      </c>
      <c r="B147" s="8" t="n">
        <v>192.018707275391</v>
      </c>
      <c r="C147" s="8" t="n">
        <v>89.9809646606445</v>
      </c>
      <c r="D147" s="8" t="n">
        <v>109.610000610352</v>
      </c>
    </row>
    <row r="148" customFormat="false" ht="15" hidden="false" customHeight="false" outlineLevel="0" collapsed="false">
      <c r="A148" s="5" t="s">
        <v>172</v>
      </c>
      <c r="B148" s="8" t="n">
        <v>195.454864501953</v>
      </c>
      <c r="C148" s="8" t="n">
        <v>90.7136383056641</v>
      </c>
      <c r="D148" s="8" t="n">
        <v>115.550003051758</v>
      </c>
    </row>
    <row r="149" customFormat="false" ht="15" hidden="false" customHeight="false" outlineLevel="0" collapsed="false">
      <c r="A149" s="5" t="s">
        <v>173</v>
      </c>
      <c r="B149" s="8" t="n">
        <v>203.134552001953</v>
      </c>
      <c r="C149" s="8" t="n">
        <v>92.1511001586914</v>
      </c>
      <c r="D149" s="8" t="n">
        <v>119.230003356934</v>
      </c>
    </row>
    <row r="150" customFormat="false" ht="15" hidden="false" customHeight="false" outlineLevel="0" collapsed="false">
      <c r="A150" s="5" t="s">
        <v>174</v>
      </c>
      <c r="B150" s="8" t="n">
        <v>203.388458251953</v>
      </c>
      <c r="C150" s="8" t="n">
        <v>91.5473937988281</v>
      </c>
      <c r="D150" s="8" t="n">
        <v>118.720001220703</v>
      </c>
    </row>
    <row r="151" customFormat="false" ht="15" hidden="false" customHeight="false" outlineLevel="0" collapsed="false">
      <c r="A151" s="5" t="s">
        <v>175</v>
      </c>
      <c r="B151" s="8" t="n">
        <v>205.407363891602</v>
      </c>
      <c r="C151" s="8" t="n">
        <v>92.9876174926758</v>
      </c>
      <c r="D151" s="8" t="n">
        <v>120.769996643066</v>
      </c>
    </row>
    <row r="152" customFormat="false" ht="15" hidden="false" customHeight="false" outlineLevel="0" collapsed="false">
      <c r="A152" s="5" t="s">
        <v>176</v>
      </c>
      <c r="B152" s="8" t="n">
        <v>208.306243896484</v>
      </c>
      <c r="C152" s="8" t="n">
        <v>94.7431182861328</v>
      </c>
      <c r="D152" s="8" t="n">
        <v>120.620002746582</v>
      </c>
    </row>
    <row r="153" customFormat="false" ht="15" hidden="false" customHeight="false" outlineLevel="0" collapsed="false">
      <c r="A153" s="5" t="s">
        <v>177</v>
      </c>
      <c r="B153" s="8" t="n">
        <v>209.634216308594</v>
      </c>
      <c r="C153" s="8" t="n">
        <v>95.4933776855469</v>
      </c>
      <c r="D153" s="8" t="n">
        <v>118.019996643066</v>
      </c>
    </row>
    <row r="154" customFormat="false" ht="15" hidden="false" customHeight="false" outlineLevel="0" collapsed="false">
      <c r="A154" s="5" t="s">
        <v>178</v>
      </c>
      <c r="B154" s="8" t="n">
        <v>213.94303894043</v>
      </c>
      <c r="C154" s="8" t="n">
        <v>94.8646697998047</v>
      </c>
      <c r="D154" s="8" t="n">
        <v>120.75</v>
      </c>
    </row>
    <row r="155" customFormat="false" ht="15" hidden="false" customHeight="false" outlineLevel="0" collapsed="false">
      <c r="A155" s="5" t="s">
        <v>179</v>
      </c>
      <c r="B155" s="8" t="n">
        <v>214.567245483398</v>
      </c>
      <c r="C155" s="8" t="n">
        <v>98.0983657836914</v>
      </c>
      <c r="D155" s="8" t="n">
        <v>125.819999694824</v>
      </c>
    </row>
    <row r="156" customFormat="false" ht="15" hidden="false" customHeight="false" outlineLevel="0" collapsed="false">
      <c r="A156" s="5" t="s">
        <v>180</v>
      </c>
      <c r="B156" s="8" t="n">
        <v>218.890686035156</v>
      </c>
      <c r="C156" s="8" t="n">
        <v>95.8196182250977</v>
      </c>
      <c r="D156" s="8" t="n">
        <v>121.580001831055</v>
      </c>
    </row>
    <row r="157" customFormat="false" ht="15" hidden="false" customHeight="false" outlineLevel="0" collapsed="false">
      <c r="A157" s="5" t="s">
        <v>181</v>
      </c>
      <c r="B157" s="8" t="n">
        <v>224.048645019531</v>
      </c>
      <c r="C157" s="8" t="n">
        <v>95.7826843261719</v>
      </c>
      <c r="D157" s="8" t="n">
        <v>120.669998168945</v>
      </c>
    </row>
    <row r="158" customFormat="false" ht="15" hidden="false" customHeight="false" outlineLevel="0" collapsed="false">
      <c r="A158" s="5" t="s">
        <v>182</v>
      </c>
      <c r="B158" s="8" t="n">
        <v>230.89680480957</v>
      </c>
      <c r="C158" s="8" t="n">
        <v>96.4944686889648</v>
      </c>
      <c r="D158" s="8" t="n">
        <v>121.099998474121</v>
      </c>
    </row>
    <row r="159" customFormat="false" ht="15" hidden="false" customHeight="false" outlineLevel="0" collapsed="false">
      <c r="A159" s="5" t="s">
        <v>183</v>
      </c>
      <c r="B159" s="8" t="n">
        <v>233.697158813477</v>
      </c>
      <c r="C159" s="8" t="n">
        <v>98.2435760498047</v>
      </c>
      <c r="D159" s="8" t="n">
        <v>123.650001525879</v>
      </c>
    </row>
    <row r="160" customFormat="false" ht="15" hidden="false" customHeight="false" outlineLevel="0" collapsed="false">
      <c r="A160" s="5" t="s">
        <v>184</v>
      </c>
      <c r="B160" s="8" t="n">
        <v>246.8681640625</v>
      </c>
      <c r="C160" s="8" t="n">
        <v>95.0452117919922</v>
      </c>
      <c r="D160" s="8" t="n">
        <v>127.650001525879</v>
      </c>
    </row>
    <row r="161" customFormat="false" ht="15" hidden="false" customHeight="false" outlineLevel="0" collapsed="false">
      <c r="A161" s="5" t="s">
        <v>185</v>
      </c>
      <c r="B161" s="8" t="n">
        <v>237.891906738281</v>
      </c>
      <c r="C161" s="8" t="n">
        <v>92.1544494628906</v>
      </c>
      <c r="D161" s="8" t="n">
        <v>125</v>
      </c>
    </row>
    <row r="162" customFormat="false" ht="15" hidden="false" customHeight="false" outlineLevel="0" collapsed="false">
      <c r="A162" s="5" t="s">
        <v>186</v>
      </c>
      <c r="B162" s="8" t="n">
        <v>231.371231079102</v>
      </c>
      <c r="C162" s="8" t="n">
        <v>94.7898025512695</v>
      </c>
      <c r="D162" s="8" t="n">
        <v>125.790000915527</v>
      </c>
    </row>
    <row r="163" customFormat="false" ht="15" hidden="false" customHeight="false" outlineLevel="0" collapsed="false">
      <c r="A163" s="5" t="s">
        <v>187</v>
      </c>
      <c r="B163" s="8" t="n">
        <v>232.566955566406</v>
      </c>
      <c r="C163" s="8" t="n">
        <v>92.810417175293</v>
      </c>
      <c r="D163" s="8" t="n">
        <v>124.589996337891</v>
      </c>
    </row>
    <row r="164" customFormat="false" ht="15" hidden="false" customHeight="false" outlineLevel="0" collapsed="false">
      <c r="A164" s="5" t="s">
        <v>188</v>
      </c>
      <c r="B164" s="8" t="n">
        <v>238.220458984375</v>
      </c>
      <c r="C164" s="8" t="n">
        <v>94.6706924438477</v>
      </c>
      <c r="D164" s="8" t="n">
        <v>123.099998474121</v>
      </c>
    </row>
    <row r="165" customFormat="false" ht="15" hidden="false" customHeight="false" outlineLevel="0" collapsed="false">
      <c r="A165" s="5" t="s">
        <v>189</v>
      </c>
      <c r="B165" s="8" t="n">
        <v>239.590423583984</v>
      </c>
      <c r="C165" s="8" t="n">
        <v>95.2820892333984</v>
      </c>
      <c r="D165" s="8" t="n">
        <v>118.650001525879</v>
      </c>
    </row>
    <row r="166" customFormat="false" ht="15" hidden="false" customHeight="false" outlineLevel="0" collapsed="false">
      <c r="A166" s="5" t="s">
        <v>190</v>
      </c>
      <c r="B166" s="8" t="n">
        <v>248.466323852539</v>
      </c>
      <c r="C166" s="8" t="n">
        <v>93.9130096435547</v>
      </c>
      <c r="D166" s="8" t="n">
        <v>115.98999786377</v>
      </c>
    </row>
    <row r="167" customFormat="false" ht="15" hidden="false" customHeight="false" outlineLevel="0" collapsed="false">
      <c r="A167" s="5" t="s">
        <v>191</v>
      </c>
      <c r="B167" s="8" t="n">
        <v>256.397430419922</v>
      </c>
      <c r="C167" s="8" t="n">
        <v>95.1451416015625</v>
      </c>
      <c r="D167" s="8" t="n">
        <v>113.510002136231</v>
      </c>
    </row>
    <row r="168" customFormat="false" ht="15" hidden="false" customHeight="false" outlineLevel="0" collapsed="false">
      <c r="A168" s="5" t="s">
        <v>192</v>
      </c>
      <c r="B168" s="8" t="n">
        <v>257.921783447266</v>
      </c>
      <c r="C168" s="8" t="n">
        <v>92.4199295043945</v>
      </c>
      <c r="D168" s="8" t="n">
        <v>112.760002136231</v>
      </c>
    </row>
    <row r="169" customFormat="false" ht="15" hidden="false" customHeight="false" outlineLevel="0" collapsed="false">
      <c r="A169" s="5" t="s">
        <v>193</v>
      </c>
      <c r="B169" s="8" t="n">
        <v>240.098434448242</v>
      </c>
      <c r="C169" s="8" t="n">
        <v>89.7115173339844</v>
      </c>
      <c r="D169" s="8" t="n">
        <v>115.150001525879</v>
      </c>
    </row>
    <row r="170" customFormat="false" ht="15" hidden="false" customHeight="false" outlineLevel="0" collapsed="false">
      <c r="A170" s="5" t="s">
        <v>194</v>
      </c>
      <c r="B170" s="8" t="n">
        <v>244.551971435547</v>
      </c>
      <c r="C170" s="8" t="n">
        <v>91.3149032592773</v>
      </c>
      <c r="D170" s="8" t="n">
        <v>115.540000915527</v>
      </c>
    </row>
    <row r="171" customFormat="false" ht="15" hidden="false" customHeight="false" outlineLevel="0" collapsed="false">
      <c r="A171" s="5" t="s">
        <v>195</v>
      </c>
      <c r="B171" s="8" t="n">
        <v>223.019577026367</v>
      </c>
      <c r="C171" s="8" t="n">
        <v>96.6599731445313</v>
      </c>
      <c r="D171" s="8" t="n">
        <v>121.25</v>
      </c>
    </row>
    <row r="172" customFormat="false" ht="15" hidden="false" customHeight="false" outlineLevel="0" collapsed="false">
      <c r="A172" s="5" t="s">
        <v>196</v>
      </c>
      <c r="B172" s="8" t="n">
        <v>240.875717163086</v>
      </c>
      <c r="C172" s="8" t="n">
        <v>97.0259017944336</v>
      </c>
      <c r="D172" s="8" t="n">
        <v>124.75</v>
      </c>
    </row>
    <row r="173" customFormat="false" ht="15" hidden="false" customHeight="false" outlineLevel="0" collapsed="false">
      <c r="A173" s="5" t="s">
        <v>197</v>
      </c>
      <c r="B173" s="8" t="n">
        <v>248.683959960938</v>
      </c>
      <c r="C173" s="8" t="n">
        <v>95.6904602050781</v>
      </c>
      <c r="D173" s="8" t="n">
        <v>123.98999786377</v>
      </c>
    </row>
    <row r="174" customFormat="false" ht="15" hidden="false" customHeight="false" outlineLevel="0" collapsed="false">
      <c r="A174" s="5" t="s">
        <v>198</v>
      </c>
      <c r="B174" s="8" t="n">
        <v>253.185241699219</v>
      </c>
      <c r="C174" s="8" t="n">
        <v>101.021987915039</v>
      </c>
      <c r="D174" s="8" t="n">
        <v>122.010002136231</v>
      </c>
    </row>
    <row r="175" customFormat="false" ht="15" hidden="false" customHeight="false" outlineLevel="0" collapsed="false">
      <c r="A175" s="5" t="s">
        <v>199</v>
      </c>
      <c r="B175" s="8" t="n">
        <v>263.528411865234</v>
      </c>
      <c r="C175" s="8" t="n">
        <v>99.0105667114258</v>
      </c>
      <c r="D175" s="8" t="n">
        <v>121.199996948242</v>
      </c>
    </row>
    <row r="176" customFormat="false" ht="15" hidden="false" customHeight="false" outlineLevel="0" collapsed="false">
      <c r="A176" s="5" t="s">
        <v>200</v>
      </c>
      <c r="B176" s="8" t="n">
        <v>246.723022460938</v>
      </c>
      <c r="C176" s="8" t="n">
        <v>105.782150268555</v>
      </c>
      <c r="D176" s="8" t="n">
        <v>123.330001831055</v>
      </c>
    </row>
    <row r="177" customFormat="false" ht="15" hidden="false" customHeight="false" outlineLevel="0" collapsed="false">
      <c r="A177" s="5" t="s">
        <v>201</v>
      </c>
      <c r="B177" s="8" t="n">
        <v>263.891540527344</v>
      </c>
      <c r="C177" s="8" t="n">
        <v>106.787216186523</v>
      </c>
      <c r="D177" s="8" t="n">
        <v>133.199996948242</v>
      </c>
    </row>
    <row r="178" customFormat="false" ht="15" hidden="false" customHeight="false" outlineLevel="0" collapsed="false">
      <c r="A178" s="5" t="s">
        <v>202</v>
      </c>
      <c r="B178" s="8" t="n">
        <v>267.881530761719</v>
      </c>
      <c r="C178" s="8" t="n">
        <v>107.061111450195</v>
      </c>
      <c r="D178" s="8" t="n">
        <v>133.210006713867</v>
      </c>
    </row>
    <row r="179" customFormat="false" ht="15" hidden="false" customHeight="false" outlineLevel="0" collapsed="false">
      <c r="A179" s="5" t="s">
        <v>203</v>
      </c>
      <c r="B179" s="8" t="n">
        <v>263.396148681641</v>
      </c>
      <c r="C179" s="8" t="n">
        <v>118.890403747559</v>
      </c>
      <c r="D179" s="8" t="n">
        <v>143.75</v>
      </c>
    </row>
    <row r="180" customFormat="false" ht="15" hidden="false" customHeight="false" outlineLevel="0" collapsed="false">
      <c r="A180" s="5" t="s">
        <v>204</v>
      </c>
      <c r="B180" s="8" t="n">
        <v>268.521331787109</v>
      </c>
      <c r="C180" s="8" t="n">
        <v>115.704261779785</v>
      </c>
      <c r="D180" s="8" t="n">
        <v>138.869995117188</v>
      </c>
    </row>
    <row r="181" customFormat="false" ht="15" hidden="false" customHeight="false" outlineLevel="0" collapsed="false">
      <c r="A181" s="5" t="s">
        <v>205</v>
      </c>
      <c r="B181" s="8" t="n">
        <v>274.456848144531</v>
      </c>
      <c r="C181" s="8" t="n">
        <v>114.416198730469</v>
      </c>
      <c r="D181" s="8" t="n">
        <v>142.429992675781</v>
      </c>
    </row>
    <row r="182" customFormat="false" ht="15" hidden="false" customHeight="false" outlineLevel="0" collapsed="false">
      <c r="A182" s="5" t="s">
        <v>206</v>
      </c>
      <c r="B182" s="8" t="n">
        <v>284.391784667969</v>
      </c>
      <c r="C182" s="8" t="n">
        <v>113.950469970703</v>
      </c>
      <c r="D182" s="8" t="n">
        <v>137.860000610352</v>
      </c>
    </row>
    <row r="183" customFormat="false" ht="15" hidden="false" customHeight="false" outlineLevel="0" collapsed="false">
      <c r="A183" s="5" t="s">
        <v>207</v>
      </c>
      <c r="B183" s="8" t="n">
        <v>292.654876708984</v>
      </c>
      <c r="C183" s="8" t="n">
        <v>110.306907653809</v>
      </c>
      <c r="D183" s="8" t="n">
        <v>142.899993896484</v>
      </c>
    </row>
    <row r="184" customFormat="false" ht="15" hidden="false" customHeight="false" outlineLevel="0" collapsed="false">
      <c r="A184" s="5" t="s">
        <v>208</v>
      </c>
      <c r="B184" s="8" t="n">
        <v>292.53662109375</v>
      </c>
      <c r="C184" s="8" t="n">
        <v>118.790725708008</v>
      </c>
      <c r="D184" s="8" t="n">
        <v>149.330001831055</v>
      </c>
    </row>
    <row r="185" customFormat="false" ht="15" hidden="false" customHeight="false" outlineLevel="0" collapsed="false">
      <c r="A185" s="5" t="s">
        <v>209</v>
      </c>
      <c r="B185" s="8" t="n">
        <v>269.377807617188</v>
      </c>
      <c r="C185" s="8" t="n">
        <v>126.662384033203</v>
      </c>
      <c r="D185" s="8" t="n">
        <v>148.380004882813</v>
      </c>
    </row>
    <row r="186" customFormat="false" ht="15" hidden="false" customHeight="false" outlineLevel="0" collapsed="false">
      <c r="A186" s="5" t="s">
        <v>210</v>
      </c>
      <c r="B186" s="8" t="n">
        <v>235.740310668945</v>
      </c>
      <c r="C186" s="8" t="n">
        <v>134.739196777344</v>
      </c>
      <c r="D186" s="8" t="n">
        <v>148.050003051758</v>
      </c>
    </row>
    <row r="187" customFormat="false" ht="15" hidden="false" customHeight="false" outlineLevel="0" collapsed="false">
      <c r="A187" s="5" t="s">
        <v>211</v>
      </c>
      <c r="B187" s="8" t="n">
        <v>265.675323486328</v>
      </c>
      <c r="C187" s="8" t="n">
        <v>136.381683349609</v>
      </c>
      <c r="D187" s="8" t="n">
        <v>158.800003051758</v>
      </c>
    </row>
    <row r="188" customFormat="false" ht="15" hidden="false" customHeight="false" outlineLevel="0" collapsed="false">
      <c r="A188" s="5" t="s">
        <v>212</v>
      </c>
      <c r="B188" s="8" t="n">
        <v>278.333587646484</v>
      </c>
      <c r="C188" s="8" t="n">
        <v>133.978790283203</v>
      </c>
      <c r="D188" s="8" t="n">
        <v>162.910003662109</v>
      </c>
    </row>
    <row r="189" customFormat="false" ht="15" hidden="false" customHeight="false" outlineLevel="0" collapsed="false">
      <c r="A189" s="5" t="s">
        <v>213</v>
      </c>
      <c r="B189" s="8" t="n">
        <v>283.269653320313</v>
      </c>
      <c r="C189" s="8" t="n">
        <v>134.429702758789</v>
      </c>
      <c r="D189" s="8" t="n">
        <v>167.369995117188</v>
      </c>
    </row>
    <row r="190" customFormat="false" ht="15" hidden="false" customHeight="false" outlineLevel="0" collapsed="false">
      <c r="A190" s="5" t="s">
        <v>214</v>
      </c>
      <c r="B190" s="8" t="n">
        <v>299.952026367188</v>
      </c>
      <c r="C190" s="8" t="n">
        <v>140.391906738281</v>
      </c>
      <c r="D190" s="8" t="n">
        <v>185.429992675781</v>
      </c>
    </row>
    <row r="191" customFormat="false" ht="15" hidden="false" customHeight="false" outlineLevel="0" collapsed="false">
      <c r="A191" s="5" t="s">
        <v>215</v>
      </c>
      <c r="B191" s="8" t="n">
        <v>320.887725830078</v>
      </c>
      <c r="C191" s="8" t="n">
        <v>133.306930541992</v>
      </c>
      <c r="D191" s="8" t="n">
        <v>184.830001831055</v>
      </c>
    </row>
    <row r="192" customFormat="false" ht="15" hidden="false" customHeight="false" outlineLevel="0" collapsed="false">
      <c r="A192" s="5" t="s">
        <v>216</v>
      </c>
      <c r="B192" s="8" t="n">
        <v>308.872406005859</v>
      </c>
      <c r="C192" s="8" t="n">
        <v>134.338043212891</v>
      </c>
      <c r="D192" s="8" t="n">
        <v>177.119995117188</v>
      </c>
    </row>
    <row r="193" customFormat="false" ht="15" hidden="false" customHeight="false" outlineLevel="0" collapsed="false">
      <c r="A193" s="5" t="s">
        <v>217</v>
      </c>
      <c r="B193" s="8" t="n">
        <v>301.171234130859</v>
      </c>
      <c r="C193" s="8" t="n">
        <v>129.790313720703</v>
      </c>
      <c r="D193" s="8" t="n">
        <v>176.199996948242</v>
      </c>
    </row>
    <row r="194" customFormat="false" ht="15" hidden="false" customHeight="false" outlineLevel="0" collapsed="false">
      <c r="A194" s="5" t="s">
        <v>218</v>
      </c>
      <c r="B194" s="8" t="n">
        <v>333.931701660156</v>
      </c>
      <c r="C194" s="8" t="n">
        <v>131.949920654297</v>
      </c>
      <c r="D194" s="8" t="n">
        <v>166.669998168945</v>
      </c>
    </row>
    <row r="195" customFormat="false" ht="15" hidden="false" customHeight="false" outlineLevel="0" collapsed="false">
      <c r="A195" s="5" t="s">
        <v>219</v>
      </c>
      <c r="B195" s="8" t="n">
        <v>346.30322265625</v>
      </c>
      <c r="C195" s="8" t="n">
        <v>130.330047607422</v>
      </c>
      <c r="D195" s="8" t="n">
        <v>178.360000610352</v>
      </c>
    </row>
    <row r="196" customFormat="false" ht="15" hidden="false" customHeight="false" outlineLevel="0" collapsed="false">
      <c r="A196" s="5" t="s">
        <v>220</v>
      </c>
      <c r="B196" s="8" t="n">
        <v>342.774322509766</v>
      </c>
      <c r="C196" s="8" t="n">
        <v>125.595413208008</v>
      </c>
      <c r="D196" s="8" t="n">
        <v>172.610000610352</v>
      </c>
    </row>
    <row r="197" customFormat="false" ht="15" hidden="false" customHeight="false" outlineLevel="0" collapsed="false">
      <c r="A197" s="5" t="s">
        <v>221</v>
      </c>
      <c r="B197" s="8" t="n">
        <v>352.305236816406</v>
      </c>
      <c r="C197" s="8" t="n">
        <v>118.395126342773</v>
      </c>
      <c r="D197" s="8" t="n">
        <v>161.809997558594</v>
      </c>
    </row>
    <row r="198" customFormat="false" ht="15" hidden="false" customHeight="false" outlineLevel="0" collapsed="false">
      <c r="A198" s="5" t="s">
        <v>222</v>
      </c>
      <c r="B198" s="8" t="n">
        <v>368.299713134766</v>
      </c>
      <c r="C198" s="8" t="n">
        <v>112.184936523438</v>
      </c>
      <c r="D198" s="8" t="n">
        <v>159.960006713867</v>
      </c>
    </row>
    <row r="199" customFormat="false" ht="15" hidden="false" customHeight="false" outlineLevel="0" collapsed="false">
      <c r="A199" s="5" t="s">
        <v>223</v>
      </c>
      <c r="B199" s="8" t="n">
        <v>387.78662109375</v>
      </c>
      <c r="C199" s="8" t="n">
        <v>114.984085083008</v>
      </c>
      <c r="D199" s="8" t="n">
        <v>165.660003662109</v>
      </c>
    </row>
    <row r="200" customFormat="false" ht="15" hidden="false" customHeight="false" outlineLevel="0" collapsed="false">
      <c r="A200" s="5" t="s">
        <v>224</v>
      </c>
      <c r="B200" s="8" t="n">
        <v>390.332824707031</v>
      </c>
      <c r="C200" s="8" t="n">
        <v>114.986557006836</v>
      </c>
      <c r="D200" s="8" t="n">
        <v>178.380004882813</v>
      </c>
    </row>
    <row r="201" customFormat="false" ht="15" hidden="false" customHeight="false" outlineLevel="0" collapsed="false">
      <c r="A201" s="5" t="s">
        <v>225</v>
      </c>
      <c r="B201" s="8" t="n">
        <v>399.087005615234</v>
      </c>
      <c r="C201" s="8" t="n">
        <v>120.067916870117</v>
      </c>
      <c r="D201" s="8" t="n">
        <v>165.630004882813</v>
      </c>
    </row>
    <row r="202" customFormat="false" ht="15" hidden="false" customHeight="false" outlineLevel="0" collapsed="false">
      <c r="A202" s="5" t="s">
        <v>226</v>
      </c>
      <c r="B202" s="8" t="n">
        <v>408.829772949219</v>
      </c>
      <c r="C202" s="8" t="n">
        <v>124.530418395996</v>
      </c>
      <c r="D202" s="8" t="n">
        <v>169.820007324219</v>
      </c>
    </row>
    <row r="203" customFormat="false" ht="15" hidden="false" customHeight="false" outlineLevel="0" collapsed="false">
      <c r="A203" s="5" t="s">
        <v>227</v>
      </c>
      <c r="B203" s="8" t="n">
        <v>420.996429443359</v>
      </c>
      <c r="C203" s="8" t="n">
        <v>124.106864929199</v>
      </c>
      <c r="D203" s="8" t="n">
        <v>169.690002441406</v>
      </c>
    </row>
    <row r="204" customFormat="false" ht="15" hidden="false" customHeight="false" outlineLevel="0" collapsed="false">
      <c r="A204" s="5" t="s">
        <v>228</v>
      </c>
      <c r="B204" s="8" t="n">
        <v>401.375732421875</v>
      </c>
      <c r="C204" s="8" t="n">
        <v>120.499061584473</v>
      </c>
      <c r="D204" s="8" t="n">
        <v>164.220001220703</v>
      </c>
    </row>
    <row r="205" customFormat="false" ht="15" hidden="false" customHeight="false" outlineLevel="0" collapsed="false">
      <c r="A205" s="5" t="s">
        <v>229</v>
      </c>
      <c r="B205" s="8" t="n">
        <v>429.537689208984</v>
      </c>
      <c r="C205" s="8" t="n">
        <v>123.469383239746</v>
      </c>
      <c r="D205" s="8" t="n">
        <v>166.649993896484</v>
      </c>
    </row>
    <row r="206" customFormat="false" ht="15" hidden="false" customHeight="false" outlineLevel="0" collapsed="false">
      <c r="A206" s="5" t="s">
        <v>230</v>
      </c>
      <c r="B206" s="8" t="n">
        <v>426.086364746094</v>
      </c>
      <c r="C206" s="8" t="n">
        <v>126.891304016113</v>
      </c>
      <c r="D206" s="8" t="n">
        <v>165.5</v>
      </c>
    </row>
    <row r="207" customFormat="false" ht="15" hidden="false" customHeight="false" outlineLevel="0" collapsed="false">
      <c r="A207" s="5" t="s">
        <v>231</v>
      </c>
      <c r="B207" s="8" t="n">
        <v>445.791931152344</v>
      </c>
      <c r="C207" s="8" t="n">
        <v>124.33602142334</v>
      </c>
      <c r="D207" s="8" t="n">
        <v>170.960006713867</v>
      </c>
    </row>
    <row r="208" customFormat="false" ht="15" hidden="false" customHeight="false" outlineLevel="0" collapsed="false">
      <c r="A208" s="5" t="s">
        <v>232</v>
      </c>
      <c r="B208" s="8" t="n">
        <v>422.2802734375</v>
      </c>
      <c r="C208" s="8" t="n">
        <v>119.469596862793</v>
      </c>
      <c r="D208" s="8" t="n">
        <v>168.089996337891</v>
      </c>
    </row>
    <row r="209" customFormat="false" ht="15" hidden="false" customHeight="false" outlineLevel="0" collapsed="false">
      <c r="A209" s="5" t="s">
        <v>233</v>
      </c>
      <c r="B209" s="8" t="n">
        <v>409.815856933594</v>
      </c>
      <c r="C209" s="8" t="n">
        <v>117.518669128418</v>
      </c>
      <c r="D209" s="8" t="n">
        <v>178.380004882813</v>
      </c>
    </row>
    <row r="210" customFormat="false" ht="15" hidden="false" customHeight="false" outlineLevel="0" collapsed="false">
      <c r="A210" s="5" t="s">
        <v>234</v>
      </c>
      <c r="B210" s="8" t="n">
        <v>425.220977783203</v>
      </c>
      <c r="C210" s="8" t="n">
        <v>111.120491027832</v>
      </c>
      <c r="D210" s="8" t="n">
        <v>180.649993896484</v>
      </c>
    </row>
    <row r="211" customFormat="false" ht="15" hidden="false" customHeight="false" outlineLevel="0" collapsed="false">
      <c r="A211" s="5" t="s">
        <v>235</v>
      </c>
      <c r="B211" s="8" t="n">
        <v>387.899749755859</v>
      </c>
      <c r="C211" s="8" t="n">
        <v>100.648643493652</v>
      </c>
      <c r="D211" s="8" t="n">
        <v>176.910003662109</v>
      </c>
    </row>
    <row r="212" customFormat="false" ht="15" hidden="false" customHeight="false" outlineLevel="0" collapsed="false">
      <c r="A212" s="5" t="s">
        <v>236</v>
      </c>
      <c r="B212" s="8" t="n">
        <v>388.775360107422</v>
      </c>
      <c r="C212" s="8" t="n">
        <v>98.3807220458984</v>
      </c>
      <c r="D212" s="8" t="n">
        <v>171.139999389648</v>
      </c>
    </row>
    <row r="213" customFormat="false" ht="15" hidden="false" customHeight="false" outlineLevel="0" collapsed="false">
      <c r="A213" s="5" t="s">
        <v>237</v>
      </c>
      <c r="B213" s="8" t="n">
        <v>356.716735839844</v>
      </c>
      <c r="C213" s="8" t="n">
        <v>97.1268081665039</v>
      </c>
      <c r="D213" s="8" t="n">
        <v>168.460006713867</v>
      </c>
    </row>
    <row r="214" customFormat="false" ht="15" hidden="false" customHeight="false" outlineLevel="0" collapsed="false">
      <c r="A214" s="5" t="s">
        <v>238</v>
      </c>
      <c r="B214" s="8" t="n">
        <v>389.56591796875</v>
      </c>
      <c r="C214" s="8" t="n">
        <v>99.4879760742188</v>
      </c>
      <c r="D214" s="8" t="n">
        <v>164.100006103516</v>
      </c>
    </row>
    <row r="215" customFormat="false" ht="15" hidden="false" customHeight="false" outlineLevel="0" collapsed="false">
      <c r="A215" s="5" t="s">
        <v>239</v>
      </c>
      <c r="B215" s="8" t="n">
        <v>373.670837402344</v>
      </c>
      <c r="C215" s="8" t="n">
        <v>94.9581680297852</v>
      </c>
      <c r="D215" s="8" t="n">
        <v>159.270004272461</v>
      </c>
    </row>
    <row r="216" customFormat="false" ht="15" hidden="false" customHeight="false" outlineLevel="0" collapsed="false">
      <c r="A216" s="5" t="s">
        <v>240</v>
      </c>
      <c r="B216" s="8" t="n">
        <v>339.12646484375</v>
      </c>
      <c r="C216" s="8" t="n">
        <v>87.1382904052734</v>
      </c>
      <c r="D216" s="8" t="n">
        <v>154.669998168945</v>
      </c>
    </row>
    <row r="217" customFormat="false" ht="15" hidden="false" customHeight="false" outlineLevel="0" collapsed="false">
      <c r="A217" s="5" t="s">
        <v>241</v>
      </c>
      <c r="B217" s="8" t="n">
        <v>366.689208984375</v>
      </c>
      <c r="C217" s="8" t="n">
        <v>81.9409713745117</v>
      </c>
      <c r="D217" s="8" t="n">
        <v>151.910003662109</v>
      </c>
    </row>
    <row r="218" customFormat="false" ht="15" hidden="false" customHeight="false" outlineLevel="0" collapsed="false">
      <c r="A218" s="5" t="s">
        <v>242</v>
      </c>
      <c r="B218" s="8" t="n">
        <v>387.074005126953</v>
      </c>
      <c r="C218" s="8" t="n">
        <v>87.8006210327148</v>
      </c>
      <c r="D218" s="8" t="n">
        <v>164.809997558594</v>
      </c>
    </row>
    <row r="219" customFormat="false" ht="15" hidden="false" customHeight="false" outlineLevel="0" collapsed="false">
      <c r="A219" s="5" t="s">
        <v>243</v>
      </c>
      <c r="B219" s="8" t="n">
        <v>364.767578125</v>
      </c>
      <c r="C219" s="8" t="n">
        <v>85.5001983642578</v>
      </c>
      <c r="D219" s="8" t="n">
        <v>169.639999389648</v>
      </c>
    </row>
    <row r="220" customFormat="false" ht="15" hidden="false" customHeight="false" outlineLevel="0" collapsed="false">
      <c r="A220" s="5" t="s">
        <v>244</v>
      </c>
      <c r="B220" s="8" t="n">
        <v>387.706909179688</v>
      </c>
      <c r="C220" s="8" t="n">
        <v>92.0355224609375</v>
      </c>
      <c r="D220" s="8" t="n">
        <v>179.410003662109</v>
      </c>
    </row>
    <row r="221" customFormat="false" ht="15" hidden="false" customHeight="false" outlineLevel="0" collapsed="false">
      <c r="A221" s="5" t="s">
        <v>245</v>
      </c>
      <c r="B221" s="8" t="n">
        <v>377.958892822266</v>
      </c>
      <c r="C221" s="8" t="n">
        <v>87.5712738037109</v>
      </c>
      <c r="D221" s="8" t="n">
        <v>169.779998779297</v>
      </c>
    </row>
    <row r="222" customFormat="false" ht="15" hidden="false" customHeight="false" outlineLevel="0" collapsed="false">
      <c r="A222" s="5" t="s">
        <v>246</v>
      </c>
      <c r="B222" s="8" t="n">
        <v>391.972808837891</v>
      </c>
      <c r="C222" s="8" t="n">
        <v>91.8091735839844</v>
      </c>
      <c r="D222" s="8" t="n">
        <v>183.220001220703</v>
      </c>
    </row>
    <row r="223" customFormat="false" ht="15" hidden="false" customHeight="false" outlineLevel="0" collapsed="false">
      <c r="A223" s="5" t="s">
        <v>247</v>
      </c>
      <c r="B223" s="8" t="n">
        <v>398.234558105469</v>
      </c>
      <c r="C223" s="8" t="n">
        <v>92.1198272705078</v>
      </c>
      <c r="D223" s="8" t="n">
        <v>184.800003051758</v>
      </c>
    </row>
    <row r="224" customFormat="false" ht="15" hidden="false" customHeight="false" outlineLevel="0" collapsed="false">
      <c r="A224" s="5" t="s">
        <v>248</v>
      </c>
      <c r="B224" s="8" t="n">
        <v>400.072845458984</v>
      </c>
      <c r="C224" s="8" t="n">
        <v>89.3421173095703</v>
      </c>
      <c r="D224" s="8" t="n">
        <v>182.320007324219</v>
      </c>
    </row>
    <row r="225" customFormat="false" ht="15" hidden="false" customHeight="false" outlineLevel="0" collapsed="false">
      <c r="A225" s="5" t="s">
        <v>249</v>
      </c>
      <c r="B225" s="8" t="n">
        <v>425.997436523438</v>
      </c>
      <c r="C225" s="8" t="n">
        <v>89.5360870361328</v>
      </c>
      <c r="D225" s="8" t="n">
        <v>178.270004272461</v>
      </c>
    </row>
    <row r="226" customFormat="false" ht="15" hidden="false" customHeight="false" outlineLevel="0" collapsed="false">
      <c r="A226" s="5" t="s">
        <v>250</v>
      </c>
      <c r="B226" s="8" t="n">
        <v>439.941772460938</v>
      </c>
      <c r="C226" s="8" t="n">
        <v>87.2580795288086</v>
      </c>
      <c r="D226" s="8" t="n">
        <v>182.350006103516</v>
      </c>
    </row>
    <row r="227" customFormat="false" ht="15" hidden="false" customHeight="false" outlineLevel="0" collapsed="false">
      <c r="A227" s="5" t="s">
        <v>251</v>
      </c>
      <c r="B227" s="8" t="n">
        <v>432.791839599609</v>
      </c>
      <c r="C227" s="8" t="n">
        <v>84.5163650512695</v>
      </c>
      <c r="D227" s="8" t="n">
        <v>180.020004272461</v>
      </c>
    </row>
    <row r="228" customFormat="false" ht="15" hidden="false" customHeight="false" outlineLevel="0" collapsed="false">
      <c r="A228" s="5" t="s">
        <v>252</v>
      </c>
      <c r="B228" s="8" t="n">
        <v>412.262573242188</v>
      </c>
      <c r="C228" s="8" t="n">
        <v>77.7963562011719</v>
      </c>
      <c r="D228" s="8" t="n">
        <v>171.449996948242</v>
      </c>
    </row>
    <row r="229" customFormat="false" ht="15" hidden="false" customHeight="false" outlineLevel="0" collapsed="false">
      <c r="A229" s="5" t="s">
        <v>253</v>
      </c>
      <c r="B229" s="8" t="n">
        <v>403.312896728516</v>
      </c>
      <c r="C229" s="8" t="n">
        <v>73.5461883544922</v>
      </c>
      <c r="D229" s="8" t="n">
        <v>184.089996337891</v>
      </c>
    </row>
    <row r="230" customFormat="false" ht="15" hidden="false" customHeight="false" outlineLevel="0" collapsed="false">
      <c r="A230" s="5" t="s">
        <v>254</v>
      </c>
      <c r="B230" s="8" t="n">
        <v>440.153106689453</v>
      </c>
      <c r="C230" s="8" t="n">
        <v>80.8448333740234</v>
      </c>
      <c r="D230" s="8" t="n">
        <v>188.75</v>
      </c>
    </row>
    <row r="231" customFormat="false" ht="15" hidden="false" customHeight="false" outlineLevel="0" collapsed="false">
      <c r="A231" s="5" t="s">
        <v>255</v>
      </c>
      <c r="B231" s="8" t="n">
        <v>460.248413085938</v>
      </c>
      <c r="C231" s="8" t="n">
        <v>87.8668060302734</v>
      </c>
      <c r="D231" s="8" t="n">
        <v>191.169998168945</v>
      </c>
    </row>
    <row r="232" customFormat="false" ht="15" hidden="false" customHeight="false" outlineLevel="0" collapsed="false">
      <c r="A232" s="5" t="s">
        <v>256</v>
      </c>
      <c r="B232" s="8" t="n">
        <v>467.578521728516</v>
      </c>
      <c r="C232" s="8" t="n">
        <v>85.8940734863281</v>
      </c>
      <c r="D232" s="8" t="n">
        <v>188.449996948242</v>
      </c>
    </row>
    <row r="233" customFormat="false" ht="15" hidden="false" customHeight="false" outlineLevel="0" collapsed="false">
      <c r="A233" s="5" t="s">
        <v>257</v>
      </c>
      <c r="B233" s="8" t="n">
        <v>491.979949951172</v>
      </c>
      <c r="C233" s="8" t="n">
        <v>83.9595565795898</v>
      </c>
      <c r="D233" s="8" t="n">
        <v>189.309997558594</v>
      </c>
    </row>
    <row r="234" customFormat="false" ht="15" hidden="false" customHeight="false" outlineLevel="0" collapsed="false">
      <c r="A234" s="5" t="s">
        <v>258</v>
      </c>
      <c r="B234" s="8" t="n">
        <v>508.068725585938</v>
      </c>
      <c r="C234" s="8" t="n">
        <v>84.6168594360352</v>
      </c>
      <c r="D234" s="8" t="n">
        <v>205.720001220703</v>
      </c>
    </row>
    <row r="235" customFormat="false" ht="15" hidden="false" customHeight="false" outlineLevel="0" collapsed="false">
      <c r="A235" s="5" t="s">
        <v>259</v>
      </c>
      <c r="B235" s="8" t="n">
        <v>487.583587646484</v>
      </c>
      <c r="C235" s="8" t="n">
        <v>79.1544799804688</v>
      </c>
      <c r="D235" s="8" t="n">
        <v>211.869995117188</v>
      </c>
    </row>
    <row r="236" customFormat="false" ht="15" hidden="false" customHeight="false" outlineLevel="0" collapsed="false">
      <c r="A236" s="5" t="s">
        <v>260</v>
      </c>
      <c r="B236" s="8" t="n">
        <v>512.245422363281</v>
      </c>
      <c r="C236" s="8" t="n">
        <v>81.4396286010742</v>
      </c>
      <c r="D236" s="8" t="n">
        <v>215.300003051758</v>
      </c>
    </row>
    <row r="237" customFormat="false" ht="15" hidden="false" customHeight="false" outlineLevel="0" collapsed="false">
      <c r="A237" s="5" t="s">
        <v>261</v>
      </c>
      <c r="B237" s="8" t="n">
        <v>530.317504882813</v>
      </c>
      <c r="C237" s="8" t="n">
        <v>82.9195175170898</v>
      </c>
      <c r="D237" s="8" t="n">
        <v>215.009994506836</v>
      </c>
    </row>
    <row r="238" customFormat="false" ht="15" hidden="false" customHeight="false" outlineLevel="0" collapsed="false">
      <c r="A238" s="5" t="s">
        <v>262</v>
      </c>
      <c r="B238" s="8" t="n">
        <v>536.7392578125</v>
      </c>
      <c r="C238" s="8" t="n">
        <v>85.9294357299805</v>
      </c>
      <c r="D238" s="8" t="n">
        <v>226.550003051758</v>
      </c>
    </row>
    <row r="239" customFormat="false" ht="15" hidden="false" customHeight="false" outlineLevel="0" collapsed="false">
      <c r="A239" s="5" t="s">
        <v>263</v>
      </c>
      <c r="B239" s="8" t="n">
        <v>549.280334472656</v>
      </c>
      <c r="C239" s="8" t="n">
        <v>87.7435836791992</v>
      </c>
      <c r="D239" s="8" t="n">
        <v>231.289993286133</v>
      </c>
    </row>
    <row r="240" customFormat="false" ht="15" hidden="false" customHeight="false" outlineLevel="0" collapsed="false">
      <c r="A240" s="5" t="s">
        <v>264</v>
      </c>
      <c r="B240" s="8" t="n">
        <v>560.817810058594</v>
      </c>
      <c r="C240" s="8" t="n">
        <v>89.4979782104492</v>
      </c>
      <c r="D240" s="8" t="n">
        <v>243.059997558594</v>
      </c>
    </row>
    <row r="241" customFormat="false" ht="15" hidden="false" customHeight="false" outlineLevel="0" collapsed="false">
      <c r="A241" s="5" t="s">
        <v>265</v>
      </c>
      <c r="B241" s="8" t="n">
        <v>555.813293457031</v>
      </c>
      <c r="C241" s="8" t="n">
        <v>84.6159744262695</v>
      </c>
      <c r="D241" s="8" t="n">
        <v>253.509994506836</v>
      </c>
    </row>
    <row r="242" customFormat="false" ht="15" hidden="false" customHeight="false" outlineLevel="0" collapsed="false">
      <c r="A242" s="5" t="s">
        <v>266</v>
      </c>
      <c r="B242" s="8" t="n">
        <v>588.958435058594</v>
      </c>
      <c r="C242" s="8" t="n">
        <v>86.2974548339844</v>
      </c>
      <c r="D242" s="8" t="n">
        <v>245.589996337891</v>
      </c>
    </row>
    <row r="243" customFormat="false" ht="15" hidden="false" customHeight="false" outlineLevel="0" collapsed="false">
      <c r="A243" s="5" t="s">
        <v>267</v>
      </c>
      <c r="B243" s="8" t="n">
        <v>574.787902832031</v>
      </c>
      <c r="C243" s="8" t="n">
        <v>80.7908248901367</v>
      </c>
      <c r="D243" s="8" t="n">
        <v>242.130004882813</v>
      </c>
    </row>
    <row r="244" customFormat="false" ht="15" hidden="false" customHeight="false" outlineLevel="0" collapsed="false">
      <c r="A244" s="5" t="s">
        <v>268</v>
      </c>
      <c r="B244" s="8" t="n">
        <v>590.224670410156</v>
      </c>
      <c r="C244" s="8" t="n">
        <v>81.1886291503906</v>
      </c>
      <c r="D244" s="8" t="n">
        <v>258.559997558594</v>
      </c>
    </row>
    <row r="245" customFormat="false" ht="15" hidden="false" customHeight="false" outlineLevel="0" collapsed="false">
      <c r="A245" s="5" t="s">
        <v>269</v>
      </c>
      <c r="B245" s="8" t="n">
        <v>582.731811523438</v>
      </c>
      <c r="C245" s="8" t="n">
        <v>85.8140106201172</v>
      </c>
      <c r="D245" s="8" t="n">
        <v>263.269989013672</v>
      </c>
    </row>
    <row r="246" customFormat="false" ht="15" hidden="false" customHeight="false" outlineLevel="0" collapsed="false">
      <c r="A246" s="5" t="s">
        <v>270</v>
      </c>
      <c r="B246" s="8" t="n">
        <v>550.262573242188</v>
      </c>
      <c r="C246" s="8" t="n">
        <v>84.7802276611328</v>
      </c>
      <c r="D246" s="8" t="n">
        <v>288.140014648438</v>
      </c>
    </row>
    <row r="247" customFormat="false" ht="15" hidden="false" customHeight="false" outlineLevel="0" collapsed="false">
      <c r="A247" s="5" t="s">
        <v>271</v>
      </c>
      <c r="B247" s="8" t="n">
        <v>545.49169921875</v>
      </c>
      <c r="C247" s="8" t="n">
        <v>83.6268157958984</v>
      </c>
      <c r="D247" s="8" t="n">
        <v>303.769989013672</v>
      </c>
    </row>
    <row r="248" customFormat="false" ht="15" hidden="false" customHeight="false" outlineLevel="0" collapsed="false">
      <c r="A248" s="5" t="s">
        <v>272</v>
      </c>
      <c r="B248" s="8" t="n">
        <v>579.773010253906</v>
      </c>
      <c r="C248" s="8" t="n">
        <v>80.9418792724609</v>
      </c>
      <c r="D248" s="8" t="n">
        <v>303.600006103516</v>
      </c>
    </row>
    <row r="249" customFormat="false" ht="15" hidden="false" customHeight="false" outlineLevel="0" collapsed="false">
      <c r="A249" s="5" t="s">
        <v>273</v>
      </c>
      <c r="B249" s="8" t="n">
        <v>609.565368652344</v>
      </c>
      <c r="C249" s="8" t="n">
        <v>83.0982055664063</v>
      </c>
      <c r="D249" s="8" t="n">
        <v>304.829986572266</v>
      </c>
    </row>
    <row r="250" customFormat="false" ht="15" hidden="false" customHeight="false" outlineLevel="0" collapsed="false">
      <c r="A250" s="5" t="s">
        <v>274</v>
      </c>
      <c r="B250" s="8" t="n">
        <v>623.604614257813</v>
      </c>
      <c r="C250" s="8" t="n">
        <v>82.1511688232422</v>
      </c>
      <c r="D250" s="8" t="n">
        <v>302.959991455078</v>
      </c>
    </row>
    <row r="251" customFormat="false" ht="15" hidden="false" customHeight="false" outlineLevel="0" collapsed="false">
      <c r="A251" s="5" t="s">
        <v>275</v>
      </c>
      <c r="B251" s="8" t="n">
        <v>636.400695800781</v>
      </c>
      <c r="C251" s="8" t="n">
        <v>82.1616058349609</v>
      </c>
      <c r="D251" s="8" t="n">
        <v>318.070007324219</v>
      </c>
    </row>
    <row r="252" customFormat="false" ht="15" hidden="false" customHeight="false" outlineLevel="0" collapsed="false">
      <c r="A252" s="5" t="s">
        <v>276</v>
      </c>
      <c r="B252" s="8" t="n">
        <v>659.069458007813</v>
      </c>
      <c r="C252" s="8" t="n">
        <v>85.1120147705078</v>
      </c>
      <c r="D252" s="8" t="n">
        <v>355.470001220703</v>
      </c>
    </row>
    <row r="253" customFormat="false" ht="15" hidden="false" customHeight="false" outlineLevel="0" collapsed="false">
      <c r="A253" s="5" t="s">
        <v>277</v>
      </c>
      <c r="B253" s="8" t="n">
        <v>674.780029296875</v>
      </c>
      <c r="C253" s="8" t="n">
        <v>86.2874908447266</v>
      </c>
      <c r="D253" s="8" t="n">
        <v>368.119995117188</v>
      </c>
    </row>
    <row r="254" customFormat="false" ht="15" hidden="false" customHeight="false" outlineLevel="0" collapsed="false">
      <c r="A254" s="5" t="s">
        <v>278</v>
      </c>
      <c r="B254" s="8" t="n">
        <v>676.095825195313</v>
      </c>
      <c r="C254" s="8" t="n">
        <v>86.5224761962891</v>
      </c>
      <c r="D254" s="8" t="n">
        <v>387.880004882813</v>
      </c>
    </row>
    <row r="255" customFormat="false" ht="15" hidden="false" customHeight="false" outlineLevel="0" collapsed="false">
      <c r="A255" s="5" t="s">
        <v>279</v>
      </c>
      <c r="B255" s="8" t="n">
        <v>676.635009765625</v>
      </c>
      <c r="C255" s="8" t="n">
        <v>84.2221832275391</v>
      </c>
      <c r="D255" s="8" t="n">
        <v>396.309997558594</v>
      </c>
    </row>
    <row r="256" customFormat="false" ht="15" hidden="false" customHeight="false" outlineLevel="0" collapsed="false">
      <c r="A256" s="5" t="s">
        <v>280</v>
      </c>
      <c r="B256" s="8" t="n">
        <v>686.607116699219</v>
      </c>
      <c r="C256" s="8" t="n">
        <v>84.1931915283203</v>
      </c>
      <c r="D256" s="8" t="n">
        <v>444.950012207031</v>
      </c>
    </row>
    <row r="257" customFormat="false" ht="15" hidden="false" customHeight="false" outlineLevel="0" collapsed="false">
      <c r="A257" s="5" t="s">
        <v>281</v>
      </c>
      <c r="B257" s="8" t="n">
        <v>680.673461914063</v>
      </c>
      <c r="C257" s="8" t="n">
        <v>88.0944900512695</v>
      </c>
      <c r="D257" s="8" t="n">
        <v>483.75</v>
      </c>
    </row>
    <row r="258" customFormat="false" ht="15" hidden="false" customHeight="false" outlineLevel="0" collapsed="false">
      <c r="A258" s="5" t="s">
        <v>282</v>
      </c>
      <c r="B258" s="8" t="n">
        <v>647.062133789063</v>
      </c>
      <c r="C258" s="8" t="n">
        <v>84.3680572509766</v>
      </c>
      <c r="D258" s="8" t="n">
        <v>430.290008544922</v>
      </c>
    </row>
    <row r="259" customFormat="false" ht="15" hidden="false" customHeight="false" outlineLevel="0" collapsed="false">
      <c r="A259" s="5" t="s">
        <v>283</v>
      </c>
      <c r="B259" s="8" t="n">
        <v>715.037719726563</v>
      </c>
      <c r="C259" s="8" t="n">
        <v>83.6596450805664</v>
      </c>
      <c r="D259" s="8" t="n">
        <v>423.660003662109</v>
      </c>
    </row>
    <row r="260" customFormat="false" ht="15" hidden="false" customHeight="false" outlineLevel="0" collapsed="false">
      <c r="A260" s="5" t="s">
        <v>284</v>
      </c>
      <c r="B260" s="8" t="n">
        <v>752.667114257813</v>
      </c>
      <c r="C260" s="8" t="n">
        <v>84.1058731079102</v>
      </c>
      <c r="D260" s="8" t="n">
        <v>417.119995117188</v>
      </c>
    </row>
    <row r="261" customFormat="false" ht="15" hidden="false" customHeight="false" outlineLevel="0" collapsed="false">
      <c r="A261" s="5" t="s">
        <v>285</v>
      </c>
      <c r="B261" s="8" t="n">
        <v>744.920227050781</v>
      </c>
      <c r="C261" s="8" t="n">
        <v>85.0865020751953</v>
      </c>
      <c r="D261" s="8" t="n">
        <v>368.380004882813</v>
      </c>
    </row>
    <row r="262" customFormat="false" ht="15" hidden="false" customHeight="false" outlineLevel="0" collapsed="false">
      <c r="A262" s="5" t="s">
        <v>286</v>
      </c>
      <c r="B262" s="8" t="n">
        <v>745.179626464844</v>
      </c>
      <c r="C262" s="8" t="n">
        <v>81.2799301147461</v>
      </c>
      <c r="D262" s="8" t="n">
        <v>371.540008544922</v>
      </c>
    </row>
    <row r="263" customFormat="false" ht="15" hidden="false" customHeight="false" outlineLevel="0" collapsed="false">
      <c r="A263" s="5" t="s">
        <v>287</v>
      </c>
      <c r="B263" s="8" t="n">
        <v>765.149963378906</v>
      </c>
      <c r="C263" s="8" t="n">
        <v>81.875244140625</v>
      </c>
      <c r="D263" s="8" t="n">
        <v>408.420013427734</v>
      </c>
    </row>
    <row r="264" customFormat="false" ht="15" hidden="false" customHeight="false" outlineLevel="0" collapsed="false">
      <c r="A264" s="5" t="s">
        <v>288</v>
      </c>
      <c r="B264" s="8" t="n">
        <v>762.630004882813</v>
      </c>
      <c r="C264" s="8" t="n">
        <v>77.4679946899414</v>
      </c>
      <c r="D264" s="8" t="n">
        <v>380.839996337891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</cols>
  <sheetData>
    <row r="1" customFormat="false" ht="15" hidden="false" customHeight="false" outlineLevel="0" collapsed="false">
      <c r="A1" s="3" t="s">
        <v>25</v>
      </c>
      <c r="B1" s="4" t="s">
        <v>12</v>
      </c>
      <c r="C1" s="4" t="s">
        <v>13</v>
      </c>
      <c r="D1" s="4" t="s">
        <v>14</v>
      </c>
      <c r="E1" s="4" t="s">
        <v>289</v>
      </c>
    </row>
    <row r="2" customFormat="false" ht="15" hidden="false" customHeight="false" outlineLevel="0" collapsed="false">
      <c r="A2" s="5" t="s">
        <v>27</v>
      </c>
      <c r="B2" s="2" t="n">
        <f aca="false">'Adjusted closes'!B3/'Adjusted closes'!B2-1</f>
        <v>0.0301210190535191</v>
      </c>
      <c r="C2" s="2" t="n">
        <f aca="false">'Adjusted closes'!C3/'Adjusted closes'!C2-1</f>
        <v>0.0265877667159289</v>
      </c>
      <c r="D2" s="2" t="n">
        <f aca="false">'Adjusted closes'!D3/'Adjusted closes'!D2-1</f>
        <v>-0.0292553130778429</v>
      </c>
      <c r="E2" s="2" t="n">
        <v>0.0016</v>
      </c>
    </row>
    <row r="3" customFormat="false" ht="15" hidden="false" customHeight="false" outlineLevel="0" collapsed="false">
      <c r="A3" s="5" t="s">
        <v>28</v>
      </c>
      <c r="B3" s="2" t="n">
        <f aca="false">'Adjusted closes'!B4/'Adjusted closes'!B3-1</f>
        <v>-0.0224207492200841</v>
      </c>
      <c r="C3" s="2" t="n">
        <f aca="false">'Adjusted closes'!C4/'Adjusted closes'!C3-1</f>
        <v>0.0356856656513627</v>
      </c>
      <c r="D3" s="2" t="n">
        <f aca="false">'Adjusted closes'!D4/'Adjusted closes'!D3-1</f>
        <v>-0.0360730147004328</v>
      </c>
      <c r="E3" s="2" t="n">
        <v>0.0016</v>
      </c>
    </row>
    <row r="4" customFormat="false" ht="15" hidden="false" customHeight="false" outlineLevel="0" collapsed="false">
      <c r="A4" s="5" t="s">
        <v>29</v>
      </c>
      <c r="B4" s="2" t="n">
        <f aca="false">'Adjusted closes'!B5/'Adjusted closes'!B4-1</f>
        <v>0.0209044754110532</v>
      </c>
      <c r="C4" s="2" t="n">
        <f aca="false">'Adjusted closes'!C5/'Adjusted closes'!C4-1</f>
        <v>-0.0147212567184932</v>
      </c>
      <c r="D4" s="2" t="n">
        <f aca="false">'Adjusted closes'!D5/'Adjusted closes'!D4-1</f>
        <v>0.0310278901164833</v>
      </c>
      <c r="E4" s="2" t="n">
        <v>0.0016</v>
      </c>
    </row>
    <row r="5" customFormat="false" ht="15" hidden="false" customHeight="false" outlineLevel="0" collapsed="false">
      <c r="A5" s="5" t="s">
        <v>30</v>
      </c>
      <c r="B5" s="2" t="n">
        <f aca="false">'Adjusted closes'!B6/'Adjusted closes'!B5-1</f>
        <v>-0.0182931951400058</v>
      </c>
      <c r="C5" s="2" t="n">
        <f aca="false">'Adjusted closes'!C6/'Adjusted closes'!C5-1</f>
        <v>-0.00454640453389399</v>
      </c>
      <c r="D5" s="2" t="n">
        <f aca="false">'Adjusted closes'!D6/'Adjusted closes'!D5-1</f>
        <v>-0.0163105698227206</v>
      </c>
      <c r="E5" s="2" t="n">
        <v>0.0021</v>
      </c>
    </row>
    <row r="6" customFormat="false" ht="15" hidden="false" customHeight="false" outlineLevel="0" collapsed="false">
      <c r="A6" s="5" t="s">
        <v>31</v>
      </c>
      <c r="B6" s="2" t="n">
        <f aca="false">'Adjusted closes'!B7/'Adjusted closes'!B6-1</f>
        <v>-0.0187353372198943</v>
      </c>
      <c r="C6" s="2" t="n">
        <f aca="false">'Adjusted closes'!C7/'Adjusted closes'!C6-1</f>
        <v>0.0386517365941896</v>
      </c>
      <c r="D6" s="2" t="n">
        <f aca="false">'Adjusted closes'!D7/'Adjusted closes'!D6-1</f>
        <v>0.0123773653216754</v>
      </c>
      <c r="E6" s="2" t="n">
        <v>0.0021</v>
      </c>
    </row>
    <row r="7" customFormat="false" ht="15" hidden="false" customHeight="false" outlineLevel="0" collapsed="false">
      <c r="A7" s="5" t="s">
        <v>32</v>
      </c>
      <c r="B7" s="2" t="n">
        <f aca="false">'Adjusted closes'!B8/'Adjusted closes'!B7-1</f>
        <v>0.03222495706714</v>
      </c>
      <c r="C7" s="2" t="n">
        <f aca="false">'Adjusted closes'!C8/'Adjusted closes'!C7-1</f>
        <v>0.0313749793408822</v>
      </c>
      <c r="D7" s="2" t="n">
        <f aca="false">'Adjusted closes'!D8/'Adjusted closes'!D7-1</f>
        <v>-0.0392156172567579</v>
      </c>
      <c r="E7" s="2" t="n">
        <v>0.0024</v>
      </c>
    </row>
    <row r="8" customFormat="false" ht="15" hidden="false" customHeight="false" outlineLevel="0" collapsed="false">
      <c r="A8" s="5" t="s">
        <v>33</v>
      </c>
      <c r="B8" s="2" t="n">
        <f aca="false">'Adjusted closes'!B9/'Adjusted closes'!B8-1</f>
        <v>0.0015145865418762</v>
      </c>
      <c r="C8" s="2" t="n">
        <f aca="false">'Adjusted closes'!C9/'Adjusted closes'!C8-1</f>
        <v>0.0216482781341161</v>
      </c>
      <c r="D8" s="2" t="n">
        <f aca="false">'Adjusted closes'!D9/'Adjusted closes'!D8-1</f>
        <v>0.0429771196939299</v>
      </c>
      <c r="E8" s="2" t="n">
        <v>0.0023</v>
      </c>
    </row>
    <row r="9" customFormat="false" ht="15" hidden="false" customHeight="false" outlineLevel="0" collapsed="false">
      <c r="A9" s="5" t="s">
        <v>34</v>
      </c>
      <c r="B9" s="2" t="n">
        <f aca="false">'Adjusted closes'!B10/'Adjusted closes'!B9-1</f>
        <v>0.0382617125101454</v>
      </c>
      <c r="C9" s="2" t="n">
        <f aca="false">'Adjusted closes'!C10/'Adjusted closes'!C9-1</f>
        <v>-0.0338085395592618</v>
      </c>
      <c r="D9" s="2" t="n">
        <f aca="false">'Adjusted closes'!D10/'Adjusted closes'!D9-1</f>
        <v>-0.0142725357155871</v>
      </c>
      <c r="E9" s="2" t="n">
        <v>0.0024</v>
      </c>
    </row>
    <row r="10" customFormat="false" ht="15" hidden="false" customHeight="false" outlineLevel="0" collapsed="false">
      <c r="A10" s="5" t="s">
        <v>35</v>
      </c>
      <c r="B10" s="2" t="n">
        <f aca="false">'Adjusted closes'!B11/'Adjusted closes'!B10-1</f>
        <v>-0.00937434483866684</v>
      </c>
      <c r="C10" s="2" t="n">
        <f aca="false">'Adjusted closes'!C11/'Adjusted closes'!C10-1</f>
        <v>0.0347655382776333</v>
      </c>
      <c r="D10" s="2" t="n">
        <f aca="false">'Adjusted closes'!D11/'Adjusted closes'!D10-1</f>
        <v>0.0135451152542816</v>
      </c>
      <c r="E10" s="2" t="n">
        <v>0.003</v>
      </c>
    </row>
    <row r="11" customFormat="false" ht="15" hidden="false" customHeight="false" outlineLevel="0" collapsed="false">
      <c r="A11" s="5" t="s">
        <v>36</v>
      </c>
      <c r="B11" s="2" t="n">
        <f aca="false">'Adjusted closes'!B12/'Adjusted closes'!B11-1</f>
        <v>0.00802499703233162</v>
      </c>
      <c r="C11" s="2" t="n">
        <f aca="false">'Adjusted closes'!C12/'Adjusted closes'!C11-1</f>
        <v>-0.0361287383968256</v>
      </c>
      <c r="D11" s="2" t="n">
        <f aca="false">'Adjusted closes'!D12/'Adjusted closes'!D11-1</f>
        <v>0.0760368461068552</v>
      </c>
      <c r="E11" s="2" t="n">
        <v>0.0029</v>
      </c>
    </row>
    <row r="12" customFormat="false" ht="15" hidden="false" customHeight="false" outlineLevel="0" collapsed="false">
      <c r="A12" s="5" t="s">
        <v>37</v>
      </c>
      <c r="B12" s="2" t="n">
        <f aca="false">'Adjusted closes'!B13/'Adjusted closes'!B12-1</f>
        <v>-0.0236508982787408</v>
      </c>
      <c r="C12" s="2" t="n">
        <f aca="false">'Adjusted closes'!C13/'Adjusted closes'!C12-1</f>
        <v>-0.022409371298922</v>
      </c>
      <c r="D12" s="2" t="n">
        <f aca="false">'Adjusted closes'!D13/'Adjusted closes'!D12-1</f>
        <v>-0.00642396642739707</v>
      </c>
      <c r="E12" s="2" t="n">
        <v>0.0027</v>
      </c>
    </row>
    <row r="13" customFormat="false" ht="15" hidden="false" customHeight="false" outlineLevel="0" collapsed="false">
      <c r="A13" s="5" t="s">
        <v>38</v>
      </c>
      <c r="B13" s="2" t="n">
        <f aca="false">'Adjusted closes'!B14/'Adjusted closes'!B13-1</f>
        <v>0.0439525521489206</v>
      </c>
      <c r="C13" s="2" t="n">
        <f aca="false">'Adjusted closes'!C14/'Adjusted closes'!C13-1</f>
        <v>0.0069026057386965</v>
      </c>
      <c r="D13" s="2" t="n">
        <f aca="false">'Adjusted closes'!D14/'Adjusted closes'!D13-1</f>
        <v>0.0581895874881877</v>
      </c>
      <c r="E13" s="2" t="n">
        <v>0.0031</v>
      </c>
    </row>
    <row r="14" customFormat="false" ht="15" hidden="false" customHeight="false" outlineLevel="0" collapsed="false">
      <c r="A14" s="5" t="s">
        <v>39</v>
      </c>
      <c r="B14" s="2" t="n">
        <f aca="false">'Adjusted closes'!B15/'Adjusted closes'!B14-1</f>
        <v>-0.00191331194216837</v>
      </c>
      <c r="C14" s="2" t="n">
        <f aca="false">'Adjusted closes'!C15/'Adjusted closes'!C14-1</f>
        <v>0.0298166991865925</v>
      </c>
      <c r="D14" s="2" t="n">
        <f aca="false">'Adjusted closes'!D15/'Adjusted closes'!D14-1</f>
        <v>0.0505092349084435</v>
      </c>
      <c r="E14" s="2" t="n">
        <v>0.0032</v>
      </c>
    </row>
    <row r="15" customFormat="false" ht="15" hidden="false" customHeight="false" outlineLevel="0" collapsed="false">
      <c r="A15" s="5" t="s">
        <v>40</v>
      </c>
      <c r="B15" s="2" t="n">
        <f aca="false">'Adjusted closes'!B16/'Adjusted closes'!B15-1</f>
        <v>0.0240142659288947</v>
      </c>
      <c r="C15" s="2" t="n">
        <f aca="false">'Adjusted closes'!C16/'Adjusted closes'!C15-1</f>
        <v>-0.0133840247249895</v>
      </c>
      <c r="D15" s="2" t="n">
        <f aca="false">'Adjusted closes'!D16/'Adjusted closes'!D15-1</f>
        <v>0.0992632561095059</v>
      </c>
      <c r="E15" s="2" t="n">
        <v>0.0035</v>
      </c>
    </row>
    <row r="16" customFormat="false" ht="15" hidden="false" customHeight="false" outlineLevel="0" collapsed="false">
      <c r="A16" s="5" t="s">
        <v>41</v>
      </c>
      <c r="B16" s="2" t="n">
        <f aca="false">'Adjusted closes'!B17/'Adjusted closes'!B16-1</f>
        <v>0.00572527253072996</v>
      </c>
      <c r="C16" s="2" t="n">
        <f aca="false">'Adjusted closes'!C17/'Adjusted closes'!C16-1</f>
        <v>0.0110797549290111</v>
      </c>
      <c r="D16" s="2" t="n">
        <f aca="false">'Adjusted closes'!D17/'Adjusted closes'!D16-1</f>
        <v>-0.011111129799614</v>
      </c>
      <c r="E16" s="2" t="n">
        <v>0.0034</v>
      </c>
    </row>
    <row r="17" customFormat="false" ht="15" hidden="false" customHeight="false" outlineLevel="0" collapsed="false">
      <c r="A17" s="5" t="s">
        <v>42</v>
      </c>
      <c r="B17" s="2" t="n">
        <f aca="false">'Adjusted closes'!B18/'Adjusted closes'!B17-1</f>
        <v>0.0165036221923243</v>
      </c>
      <c r="C17" s="2" t="n">
        <f aca="false">'Adjusted closes'!C18/'Adjusted closes'!C17-1</f>
        <v>-0.0456995683220939</v>
      </c>
      <c r="D17" s="2" t="n">
        <f aca="false">'Adjusted closes'!D18/'Adjusted closes'!D17-1</f>
        <v>0.0362047224959099</v>
      </c>
      <c r="E17" s="2" t="n">
        <v>0.0037</v>
      </c>
    </row>
    <row r="18" customFormat="false" ht="15" hidden="false" customHeight="false" outlineLevel="0" collapsed="false">
      <c r="A18" s="5" t="s">
        <v>43</v>
      </c>
      <c r="B18" s="2" t="n">
        <f aca="false">'Adjusted closes'!B19/'Adjusted closes'!B18-1</f>
        <v>0.0126322569850668</v>
      </c>
      <c r="C18" s="2" t="n">
        <f aca="false">'Adjusted closes'!C19/'Adjusted closes'!C18-1</f>
        <v>-0.0275237827347011</v>
      </c>
      <c r="D18" s="2" t="n">
        <f aca="false">'Adjusted closes'!D19/'Adjusted closes'!D18-1</f>
        <v>0.120309777062783</v>
      </c>
      <c r="E18" s="2" t="n">
        <v>0.0036</v>
      </c>
    </row>
    <row r="19" customFormat="false" ht="15" hidden="false" customHeight="false" outlineLevel="0" collapsed="false">
      <c r="A19" s="5" t="s">
        <v>44</v>
      </c>
      <c r="B19" s="2" t="n">
        <f aca="false">'Adjusted closes'!B20/'Adjusted closes'!B19-1</f>
        <v>-0.0301207645694255</v>
      </c>
      <c r="C19" s="2" t="n">
        <f aca="false">'Adjusted closes'!C20/'Adjusted closes'!C19-1</f>
        <v>-0.00190909877699774</v>
      </c>
      <c r="D19" s="2" t="n">
        <f aca="false">'Adjusted closes'!D20/'Adjusted closes'!D19-1</f>
        <v>-0.0132123679419599</v>
      </c>
      <c r="E19" s="2" t="n">
        <v>0.0043</v>
      </c>
    </row>
    <row r="20" customFormat="false" ht="15" hidden="false" customHeight="false" outlineLevel="0" collapsed="false">
      <c r="A20" s="5" t="s">
        <v>45</v>
      </c>
      <c r="B20" s="2" t="n">
        <f aca="false">'Adjusted closes'!B21/'Adjusted closes'!B20-1</f>
        <v>0.00260784699795691</v>
      </c>
      <c r="C20" s="2" t="n">
        <f aca="false">'Adjusted closes'!C21/'Adjusted closes'!C20-1</f>
        <v>0.0117845900042253</v>
      </c>
      <c r="D20" s="2" t="n">
        <f aca="false">'Adjusted closes'!D21/'Adjusted closes'!D20-1</f>
        <v>-0.0467072031434577</v>
      </c>
      <c r="E20" s="2" t="n">
        <v>0.004</v>
      </c>
    </row>
    <row r="21" customFormat="false" ht="15" hidden="false" customHeight="false" outlineLevel="0" collapsed="false">
      <c r="A21" s="5" t="s">
        <v>46</v>
      </c>
      <c r="B21" s="2" t="n">
        <f aca="false">'Adjusted closes'!B22/'Adjusted closes'!B21-1</f>
        <v>0.00447838052818272</v>
      </c>
      <c r="C21" s="2" t="n">
        <f aca="false">'Adjusted closes'!C22/'Adjusted closes'!C21-1</f>
        <v>0.0216312887812682</v>
      </c>
      <c r="D21" s="2" t="n">
        <f aca="false">'Adjusted closes'!D22/'Adjusted closes'!D21-1</f>
        <v>0.0315205017083899</v>
      </c>
      <c r="E21" s="2" t="n">
        <v>0.004</v>
      </c>
    </row>
    <row r="22" customFormat="false" ht="15" hidden="false" customHeight="false" outlineLevel="0" collapsed="false">
      <c r="A22" s="5" t="s">
        <v>47</v>
      </c>
      <c r="B22" s="2" t="n">
        <f aca="false">'Adjusted closes'!B23/'Adjusted closes'!B22-1</f>
        <v>0.0218222633531255</v>
      </c>
      <c r="C22" s="2" t="n">
        <f aca="false">'Adjusted closes'!C23/'Adjusted closes'!C22-1</f>
        <v>0.0305616225943164</v>
      </c>
      <c r="D22" s="2" t="n">
        <f aca="false">'Adjusted closes'!D23/'Adjusted closes'!D22-1</f>
        <v>-0.0137745239706555</v>
      </c>
      <c r="E22" s="2" t="n">
        <v>0.0042</v>
      </c>
    </row>
    <row r="23" customFormat="false" ht="15" hidden="false" customHeight="false" outlineLevel="0" collapsed="false">
      <c r="A23" s="5" t="s">
        <v>48</v>
      </c>
      <c r="B23" s="2" t="n">
        <f aca="false">'Adjusted closes'!B24/'Adjusted closes'!B23-1</f>
        <v>0.0270015117234663</v>
      </c>
      <c r="C23" s="2" t="n">
        <f aca="false">'Adjusted closes'!C24/'Adjusted closes'!C23-1</f>
        <v>0.0191493405760641</v>
      </c>
      <c r="D23" s="2" t="n">
        <f aca="false">'Adjusted closes'!D24/'Adjusted closes'!D23-1</f>
        <v>-0.0452721087393861</v>
      </c>
      <c r="E23" s="2" t="n">
        <v>0.0041</v>
      </c>
    </row>
    <row r="24" customFormat="false" ht="15" hidden="false" customHeight="false" outlineLevel="0" collapsed="false">
      <c r="A24" s="5" t="s">
        <v>49</v>
      </c>
      <c r="B24" s="2" t="n">
        <f aca="false">'Adjusted closes'!B25/'Adjusted closes'!B24-1</f>
        <v>0.0315162968857461</v>
      </c>
      <c r="C24" s="2" t="n">
        <f aca="false">'Adjusted closes'!C25/'Adjusted closes'!C24-1</f>
        <v>0.00846686363282467</v>
      </c>
      <c r="D24" s="2" t="n">
        <f aca="false">'Adjusted closes'!D25/'Adjusted closes'!D24-1</f>
        <v>0.0129477121566901</v>
      </c>
      <c r="E24" s="2" t="n">
        <v>0.0041</v>
      </c>
    </row>
    <row r="25" customFormat="false" ht="15" hidden="false" customHeight="false" outlineLevel="0" collapsed="false">
      <c r="A25" s="5" t="s">
        <v>50</v>
      </c>
      <c r="B25" s="2" t="n">
        <f aca="false">'Adjusted closes'!B26/'Adjusted closes'!B25-1</f>
        <v>0.0198857949896518</v>
      </c>
      <c r="C25" s="2" t="n">
        <f aca="false">'Adjusted closes'!C26/'Adjusted closes'!C25-1</f>
        <v>0.0230812159807887</v>
      </c>
      <c r="D25" s="2" t="n">
        <f aca="false">'Adjusted closes'!D26/'Adjusted closes'!D25-1</f>
        <v>0.068891062343132</v>
      </c>
      <c r="E25" s="2" t="n">
        <v>0.0042</v>
      </c>
    </row>
    <row r="26" customFormat="false" ht="15" hidden="false" customHeight="false" outlineLevel="0" collapsed="false">
      <c r="A26" s="5" t="s">
        <v>51</v>
      </c>
      <c r="B26" s="2" t="n">
        <f aca="false">'Adjusted closes'!B27/'Adjusted closes'!B26-1</f>
        <v>0.0133714826426539</v>
      </c>
      <c r="C26" s="2" t="n">
        <f aca="false">'Adjusted closes'!C27/'Adjusted closes'!C26-1</f>
        <v>-0.0269563379957123</v>
      </c>
      <c r="D26" s="2" t="n">
        <f aca="false">'Adjusted closes'!D27/'Adjusted closes'!D26-1</f>
        <v>-0.0183258319049693</v>
      </c>
      <c r="E26" s="2" t="n">
        <v>0.004</v>
      </c>
    </row>
    <row r="27" customFormat="false" ht="15" hidden="false" customHeight="false" outlineLevel="0" collapsed="false">
      <c r="A27" s="5" t="s">
        <v>52</v>
      </c>
      <c r="B27" s="2" t="n">
        <f aca="false">'Adjusted closes'!B28/'Adjusted closes'!B27-1</f>
        <v>0.0150404041457055</v>
      </c>
      <c r="C27" s="2" t="n">
        <f aca="false">'Adjusted closes'!C28/'Adjusted closes'!C27-1</f>
        <v>-0.00995148970892379</v>
      </c>
      <c r="D27" s="2" t="n">
        <f aca="false">'Adjusted closes'!D28/'Adjusted closes'!D27-1</f>
        <v>0.0256289000165477</v>
      </c>
      <c r="E27" s="2" t="n">
        <v>0.0044</v>
      </c>
    </row>
    <row r="28" customFormat="false" ht="15" hidden="false" customHeight="false" outlineLevel="0" collapsed="false">
      <c r="A28" s="5" t="s">
        <v>53</v>
      </c>
      <c r="B28" s="2" t="n">
        <f aca="false">'Adjusted closes'!B29/'Adjusted closes'!B28-1</f>
        <v>-0.0196182373614013</v>
      </c>
      <c r="C28" s="2" t="n">
        <f aca="false">'Adjusted closes'!C29/'Adjusted closes'!C28-1</f>
        <v>0.0338895201545659</v>
      </c>
      <c r="D28" s="2" t="n">
        <f aca="false">'Adjusted closes'!D29/'Adjusted closes'!D28-1</f>
        <v>0.0254512028270302</v>
      </c>
      <c r="E28" s="2" t="n">
        <v>0.0038</v>
      </c>
    </row>
    <row r="29" customFormat="false" ht="15" hidden="false" customHeight="false" outlineLevel="0" collapsed="false">
      <c r="A29" s="5" t="s">
        <v>54</v>
      </c>
      <c r="B29" s="2" t="n">
        <f aca="false">'Adjusted closes'!B30/'Adjusted closes'!B29-1</f>
        <v>0.0115891740015002</v>
      </c>
      <c r="C29" s="2" t="n">
        <f aca="false">'Adjusted closes'!C30/'Adjusted closes'!C29-1</f>
        <v>-0.0170028089524132</v>
      </c>
      <c r="D29" s="2" t="n">
        <f aca="false">'Adjusted closes'!D30/'Adjusted closes'!D29-1</f>
        <v>-0.0111312493350962</v>
      </c>
      <c r="E29" s="2" t="n">
        <v>0.0043</v>
      </c>
    </row>
    <row r="30" customFormat="false" ht="15" hidden="false" customHeight="false" outlineLevel="0" collapsed="false">
      <c r="A30" s="5" t="s">
        <v>55</v>
      </c>
      <c r="B30" s="2" t="n">
        <f aca="false">'Adjusted closes'!B31/'Adjusted closes'!B30-1</f>
        <v>0.0442960079557977</v>
      </c>
      <c r="C30" s="2" t="n">
        <f aca="false">'Adjusted closes'!C31/'Adjusted closes'!C30-1</f>
        <v>0.00905005571462203</v>
      </c>
      <c r="D30" s="2" t="n">
        <f aca="false">'Adjusted closes'!D31/'Adjusted closes'!D30-1</f>
        <v>0.0205354201093624</v>
      </c>
      <c r="E30" s="2" t="n">
        <v>0.0044</v>
      </c>
    </row>
    <row r="31" customFormat="false" ht="15" hidden="false" customHeight="false" outlineLevel="0" collapsed="false">
      <c r="A31" s="5" t="s">
        <v>56</v>
      </c>
      <c r="B31" s="2" t="n">
        <f aca="false">'Adjusted closes'!B32/'Adjusted closes'!B31-1</f>
        <v>0.0339208102091808</v>
      </c>
      <c r="C31" s="2" t="n">
        <f aca="false">'Adjusted closes'!C32/'Adjusted closes'!C31-1</f>
        <v>-0.0231384770216803</v>
      </c>
      <c r="D31" s="2" t="n">
        <f aca="false">'Adjusted closes'!D32/'Adjusted closes'!D31-1</f>
        <v>-0.0231032271123838</v>
      </c>
      <c r="E31" s="2" t="n">
        <v>0.0041</v>
      </c>
    </row>
    <row r="32" customFormat="false" ht="15" hidden="false" customHeight="false" outlineLevel="0" collapsed="false">
      <c r="A32" s="5" t="s">
        <v>57</v>
      </c>
      <c r="B32" s="2" t="n">
        <f aca="false">'Adjusted closes'!B33/'Adjusted closes'!B32-1</f>
        <v>-0.0146216920308072</v>
      </c>
      <c r="C32" s="2" t="n">
        <f aca="false">'Adjusted closes'!C33/'Adjusted closes'!C32-1</f>
        <v>-0.01013443727178</v>
      </c>
      <c r="D32" s="2" t="n">
        <f aca="false">'Adjusted closes'!D33/'Adjusted closes'!D32-1</f>
        <v>-0.0193775443198088</v>
      </c>
      <c r="E32" s="2" t="n">
        <v>0.004</v>
      </c>
    </row>
    <row r="33" customFormat="false" ht="15" hidden="false" customHeight="false" outlineLevel="0" collapsed="false">
      <c r="A33" s="5" t="s">
        <v>58</v>
      </c>
      <c r="B33" s="2" t="n">
        <f aca="false">'Adjusted closes'!B34/'Adjusted closes'!B33-1</f>
        <v>-0.0313102583462576</v>
      </c>
      <c r="C33" s="2" t="n">
        <f aca="false">'Adjusted closes'!C34/'Adjusted closes'!C33-1</f>
        <v>0.0331899922708998</v>
      </c>
      <c r="D33" s="2" t="n">
        <f aca="false">'Adjusted closes'!D34/'Adjusted closes'!D33-1</f>
        <v>0.023650293322754</v>
      </c>
      <c r="E33" s="2" t="n">
        <v>0.004</v>
      </c>
    </row>
    <row r="34" customFormat="false" ht="15" hidden="false" customHeight="false" outlineLevel="0" collapsed="false">
      <c r="A34" s="5" t="s">
        <v>59</v>
      </c>
      <c r="B34" s="2" t="n">
        <f aca="false">'Adjusted closes'!B35/'Adjusted closes'!B34-1</f>
        <v>0.0128330879082332</v>
      </c>
      <c r="C34" s="2" t="n">
        <f aca="false">'Adjusted closes'!C35/'Adjusted closes'!C34-1</f>
        <v>0.0178771779198592</v>
      </c>
      <c r="D34" s="2" t="n">
        <f aca="false">'Adjusted closes'!D35/'Adjusted closes'!D34-1</f>
        <v>0.0110958461374147</v>
      </c>
      <c r="E34" s="2" t="n">
        <v>0.0042</v>
      </c>
    </row>
    <row r="35" customFormat="false" ht="15" hidden="false" customHeight="false" outlineLevel="0" collapsed="false">
      <c r="A35" s="5" t="s">
        <v>60</v>
      </c>
      <c r="B35" s="2" t="n">
        <f aca="false">'Adjusted closes'!B36/'Adjusted closes'!B35-1</f>
        <v>0.0387138605634334</v>
      </c>
      <c r="C35" s="2" t="n">
        <f aca="false">'Adjusted closes'!C36/'Adjusted closes'!C35-1</f>
        <v>0.00228266050430515</v>
      </c>
      <c r="D35" s="2" t="n">
        <f aca="false">'Adjusted closes'!D36/'Adjusted closes'!D35-1</f>
        <v>0.105081266474968</v>
      </c>
      <c r="E35" s="2" t="n">
        <v>0.0032</v>
      </c>
    </row>
    <row r="36" customFormat="false" ht="15" hidden="false" customHeight="false" outlineLevel="0" collapsed="false">
      <c r="A36" s="5" t="s">
        <v>61</v>
      </c>
      <c r="B36" s="2" t="n">
        <f aca="false">'Adjusted closes'!B37/'Adjusted closes'!B36-1</f>
        <v>0.0135670325114388</v>
      </c>
      <c r="C36" s="2" t="n">
        <f aca="false">'Adjusted closes'!C37/'Adjusted closes'!C36-1</f>
        <v>0.0181614334642826</v>
      </c>
      <c r="D36" s="2" t="n">
        <f aca="false">'Adjusted closes'!D37/'Adjusted closes'!D36-1</f>
        <v>0.0695143580717299</v>
      </c>
      <c r="E36" s="2" t="n">
        <v>0.0032</v>
      </c>
    </row>
    <row r="37" customFormat="false" ht="15" hidden="false" customHeight="false" outlineLevel="0" collapsed="false">
      <c r="A37" s="5" t="s">
        <v>62</v>
      </c>
      <c r="B37" s="2" t="n">
        <f aca="false">'Adjusted closes'!B38/'Adjusted closes'!B37-1</f>
        <v>-0.038732398298722</v>
      </c>
      <c r="C37" s="2" t="n">
        <f aca="false">'Adjusted closes'!C38/'Adjusted closes'!C37-1</f>
        <v>0.0535125140083321</v>
      </c>
      <c r="D37" s="2" t="n">
        <f aca="false">'Adjusted closes'!D38/'Adjusted closes'!D37-1</f>
        <v>-0.0165352710040999</v>
      </c>
      <c r="E37" s="2" t="n">
        <v>0.0034</v>
      </c>
    </row>
    <row r="38" customFormat="false" ht="15" hidden="false" customHeight="false" outlineLevel="0" collapsed="false">
      <c r="A38" s="5" t="s">
        <v>63</v>
      </c>
      <c r="B38" s="2" t="n">
        <f aca="false">'Adjusted closes'!B39/'Adjusted closes'!B38-1</f>
        <v>-0.0112608227917735</v>
      </c>
      <c r="C38" s="2" t="n">
        <f aca="false">'Adjusted closes'!C39/'Adjusted closes'!C38-1</f>
        <v>-0.00627816662433312</v>
      </c>
      <c r="D38" s="2" t="n">
        <f aca="false">'Adjusted closes'!D39/'Adjusted closes'!D38-1</f>
        <v>0.0664769711579876</v>
      </c>
      <c r="E38" s="2" t="n">
        <v>0.0027</v>
      </c>
    </row>
    <row r="39" customFormat="false" ht="15" hidden="false" customHeight="false" outlineLevel="0" collapsed="false">
      <c r="A39" s="5" t="s">
        <v>64</v>
      </c>
      <c r="B39" s="2" t="n">
        <f aca="false">'Adjusted closes'!B40/'Adjusted closes'!B39-1</f>
        <v>-0.0604609550279374</v>
      </c>
      <c r="C39" s="2" t="n">
        <f aca="false">'Adjusted closes'!C40/'Adjusted closes'!C39-1</f>
        <v>0.0209597024478159</v>
      </c>
      <c r="D39" s="2" t="n">
        <f aca="false">'Adjusted closes'!D40/'Adjusted closes'!D39-1</f>
        <v>0.108416232605679</v>
      </c>
      <c r="E39" s="2" t="n">
        <v>0.0021</v>
      </c>
    </row>
    <row r="40" customFormat="false" ht="15" hidden="false" customHeight="false" outlineLevel="0" collapsed="false">
      <c r="A40" s="5" t="s">
        <v>65</v>
      </c>
      <c r="B40" s="2" t="n">
        <f aca="false">'Adjusted closes'!B41/'Adjusted closes'!B40-1</f>
        <v>-0.0258428854620041</v>
      </c>
      <c r="C40" s="2" t="n">
        <f aca="false">'Adjusted closes'!C41/'Adjusted closes'!C40-1</f>
        <v>-0.00455330744431171</v>
      </c>
      <c r="D40" s="2" t="n">
        <f aca="false">'Adjusted closes'!D41/'Adjusted closes'!D40-1</f>
        <v>0.0522975787691149</v>
      </c>
      <c r="E40" s="2" t="n">
        <v>0.0013</v>
      </c>
    </row>
    <row r="41" customFormat="false" ht="15" hidden="false" customHeight="false" outlineLevel="0" collapsed="false">
      <c r="A41" s="5" t="s">
        <v>66</v>
      </c>
      <c r="B41" s="2" t="n">
        <f aca="false">'Adjusted closes'!B42/'Adjusted closes'!B41-1</f>
        <v>-0.00894221179579813</v>
      </c>
      <c r="C41" s="2" t="n">
        <f aca="false">'Adjusted closes'!C42/'Adjusted closes'!C41-1</f>
        <v>0.0213888589705837</v>
      </c>
      <c r="D41" s="2" t="n">
        <f aca="false">'Adjusted closes'!D42/'Adjusted closes'!D41-1</f>
        <v>-0.0599916471694574</v>
      </c>
      <c r="E41" s="2" t="n">
        <v>0.0017</v>
      </c>
    </row>
    <row r="42" customFormat="false" ht="15" hidden="false" customHeight="false" outlineLevel="0" collapsed="false">
      <c r="A42" s="5" t="s">
        <v>67</v>
      </c>
      <c r="B42" s="2" t="n">
        <f aca="false">'Adjusted closes'!B43/'Adjusted closes'!B42-1</f>
        <v>0.0476622293155355</v>
      </c>
      <c r="C42" s="2" t="n">
        <f aca="false">'Adjusted closes'!C43/'Adjusted closes'!C42-1</f>
        <v>-0.0248631650905777</v>
      </c>
      <c r="D42" s="2" t="n">
        <f aca="false">'Adjusted closes'!D43/'Adjusted closes'!D42-1</f>
        <v>-0.0415883418198143</v>
      </c>
      <c r="E42" s="2" t="n">
        <v>0.0018</v>
      </c>
    </row>
    <row r="43" customFormat="false" ht="15" hidden="false" customHeight="false" outlineLevel="0" collapsed="false">
      <c r="A43" s="5" t="s">
        <v>68</v>
      </c>
      <c r="B43" s="2" t="n">
        <f aca="false">'Adjusted closes'!B44/'Adjusted closes'!B43-1</f>
        <v>0.0151167147259137</v>
      </c>
      <c r="C43" s="2" t="n">
        <f aca="false">'Adjusted closes'!C44/'Adjusted closes'!C43-1</f>
        <v>-0.0268825643005316</v>
      </c>
      <c r="D43" s="2" t="n">
        <f aca="false">'Adjusted closes'!D44/'Adjusted closes'!D43-1</f>
        <v>0.0092324917285127</v>
      </c>
      <c r="E43" s="2" t="n">
        <v>0.0018</v>
      </c>
    </row>
    <row r="44" customFormat="false" ht="15" hidden="false" customHeight="false" outlineLevel="0" collapsed="false">
      <c r="A44" s="5" t="s">
        <v>69</v>
      </c>
      <c r="B44" s="2" t="n">
        <f aca="false">'Adjusted closes'!B45/'Adjusted closes'!B44-1</f>
        <v>-0.0835759640440622</v>
      </c>
      <c r="C44" s="2" t="n">
        <f aca="false">'Adjusted closes'!C45/'Adjusted closes'!C44-1</f>
        <v>0.0265366930178286</v>
      </c>
      <c r="D44" s="2" t="n">
        <f aca="false">'Adjusted closes'!D45/'Adjusted closes'!D44-1</f>
        <v>0.0451687217321981</v>
      </c>
      <c r="E44" s="2" t="n">
        <v>0.0017</v>
      </c>
    </row>
    <row r="45" customFormat="false" ht="15" hidden="false" customHeight="false" outlineLevel="0" collapsed="false">
      <c r="A45" s="5" t="s">
        <v>70</v>
      </c>
      <c r="B45" s="2" t="n">
        <f aca="false">'Adjusted closes'!B46/'Adjusted closes'!B45-1</f>
        <v>-0.00898549371367674</v>
      </c>
      <c r="C45" s="2" t="n">
        <f aca="false">'Adjusted closes'!C46/'Adjusted closes'!C45-1</f>
        <v>-0.00367436657681752</v>
      </c>
      <c r="D45" s="2" t="n">
        <f aca="false">'Adjusted closes'!D46/'Adjusted closes'!D45-1</f>
        <v>-0.0144420095490969</v>
      </c>
      <c r="E45" s="2" t="n">
        <v>0.0015</v>
      </c>
    </row>
    <row r="46" customFormat="false" ht="15" hidden="false" customHeight="false" outlineLevel="0" collapsed="false">
      <c r="A46" s="5" t="s">
        <v>71</v>
      </c>
      <c r="B46" s="2" t="n">
        <f aca="false">'Adjusted closes'!B47/'Adjusted closes'!B46-1</f>
        <v>0.0154538763575887</v>
      </c>
      <c r="C46" s="2" t="n">
        <f aca="false">'Adjusted closes'!C47/'Adjusted closes'!C46-1</f>
        <v>0.0273926238763553</v>
      </c>
      <c r="D46" s="2" t="n">
        <f aca="false">'Adjusted closes'!D47/'Adjusted closes'!D46-1</f>
        <v>-0.0929174353513003</v>
      </c>
      <c r="E46" s="2" t="n">
        <v>0.0013</v>
      </c>
    </row>
    <row r="47" customFormat="false" ht="15" hidden="false" customHeight="false" outlineLevel="0" collapsed="false">
      <c r="A47" s="5" t="s">
        <v>72</v>
      </c>
      <c r="B47" s="2" t="n">
        <f aca="false">'Adjusted closes'!B48/'Adjusted closes'!B47-1</f>
        <v>-0.0941740406830575</v>
      </c>
      <c r="C47" s="2" t="n">
        <f aca="false">'Adjusted closes'!C48/'Adjusted closes'!C47-1</f>
        <v>0.0147598637406077</v>
      </c>
      <c r="D47" s="2" t="n">
        <f aca="false">'Adjusted closes'!D48/'Adjusted closes'!D47-1</f>
        <v>0.0411210457471425</v>
      </c>
      <c r="E47" s="2" t="n">
        <v>0.0015</v>
      </c>
    </row>
    <row r="48" customFormat="false" ht="15" hidden="false" customHeight="false" outlineLevel="0" collapsed="false">
      <c r="A48" s="5" t="s">
        <v>73</v>
      </c>
      <c r="B48" s="2" t="n">
        <f aca="false">'Adjusted closes'!B49/'Adjusted closes'!B48-1</f>
        <v>-0.165186629091353</v>
      </c>
      <c r="C48" s="2" t="n">
        <f aca="false">'Adjusted closes'!C49/'Adjusted closes'!C48-1</f>
        <v>-0.0186066948456727</v>
      </c>
      <c r="D48" s="2" t="n">
        <f aca="false">'Adjusted closes'!D49/'Adjusted closes'!D48-1</f>
        <v>-0.161396537042294</v>
      </c>
      <c r="E48" s="2" t="n">
        <v>0.0008</v>
      </c>
    </row>
    <row r="49" customFormat="false" ht="15" hidden="false" customHeight="false" outlineLevel="0" collapsed="false">
      <c r="A49" s="5" t="s">
        <v>74</v>
      </c>
      <c r="B49" s="2" t="n">
        <f aca="false">'Adjusted closes'!B50/'Adjusted closes'!B49-1</f>
        <v>-0.0696064276003068</v>
      </c>
      <c r="C49" s="2" t="n">
        <f aca="false">'Adjusted closes'!C50/'Adjusted closes'!C49-1</f>
        <v>0.143412824251038</v>
      </c>
      <c r="D49" s="2" t="n">
        <f aca="false">'Adjusted closes'!D50/'Adjusted closes'!D49-1</f>
        <v>0.125735936097027</v>
      </c>
      <c r="E49" s="2" t="n">
        <v>0.0003</v>
      </c>
    </row>
    <row r="50" customFormat="false" ht="15" hidden="false" customHeight="false" outlineLevel="0" collapsed="false">
      <c r="A50" s="5" t="s">
        <v>75</v>
      </c>
      <c r="B50" s="2" t="n">
        <f aca="false">'Adjusted closes'!B51/'Adjusted closes'!B50-1</f>
        <v>0.00979614987573085</v>
      </c>
      <c r="C50" s="2" t="n">
        <f aca="false">'Adjusted closes'!C51/'Adjusted closes'!C50-1</f>
        <v>0.136524959555804</v>
      </c>
      <c r="D50" s="2" t="n">
        <f aca="false">'Adjusted closes'!D51/'Adjusted closes'!D50-1</f>
        <v>0.0773253551644286</v>
      </c>
      <c r="E50" s="2" t="n">
        <v>0</v>
      </c>
    </row>
    <row r="51" customFormat="false" ht="15" hidden="false" customHeight="false" outlineLevel="0" collapsed="false">
      <c r="A51" s="5" t="s">
        <v>76</v>
      </c>
      <c r="B51" s="2" t="n">
        <f aca="false">'Adjusted closes'!B52/'Adjusted closes'!B51-1</f>
        <v>-0.0821140367154875</v>
      </c>
      <c r="C51" s="2" t="n">
        <f aca="false">'Adjusted closes'!C52/'Adjusted closes'!C51-1</f>
        <v>-0.130707915634146</v>
      </c>
      <c r="D51" s="2" t="n">
        <f aca="false">'Adjusted closes'!D52/'Adjusted closes'!D51-1</f>
        <v>0.0553629345975155</v>
      </c>
      <c r="E51" s="2" t="n">
        <v>0</v>
      </c>
    </row>
    <row r="52" customFormat="false" ht="15" hidden="false" customHeight="false" outlineLevel="0" collapsed="false">
      <c r="A52" s="5" t="s">
        <v>77</v>
      </c>
      <c r="B52" s="2" t="n">
        <f aca="false">'Adjusted closes'!B53/'Adjusted closes'!B52-1</f>
        <v>-0.107448889253472</v>
      </c>
      <c r="C52" s="2" t="n">
        <f aca="false">'Adjusted closes'!C53/'Adjusted closes'!C52-1</f>
        <v>-0.0153205734808247</v>
      </c>
      <c r="D52" s="2" t="n">
        <f aca="false">'Adjusted closes'!D53/'Adjusted closes'!D52-1</f>
        <v>0.0144562449908858</v>
      </c>
      <c r="E52" s="2" t="n">
        <v>0.0001</v>
      </c>
    </row>
    <row r="53" customFormat="false" ht="15" hidden="false" customHeight="false" outlineLevel="0" collapsed="false">
      <c r="A53" s="5" t="s">
        <v>78</v>
      </c>
      <c r="B53" s="2" t="n">
        <f aca="false">'Adjusted closes'!B54/'Adjusted closes'!B53-1</f>
        <v>0.0833101499031259</v>
      </c>
      <c r="C53" s="2" t="n">
        <f aca="false">'Adjusted closes'!C54/'Adjusted closes'!C53-1</f>
        <v>0.0404742305838812</v>
      </c>
      <c r="D53" s="2" t="n">
        <f aca="false">'Adjusted closes'!D54/'Adjusted closes'!D53-1</f>
        <v>-0.0253697349001528</v>
      </c>
      <c r="E53" s="2" t="n">
        <v>0.0002</v>
      </c>
    </row>
    <row r="54" customFormat="false" ht="15" hidden="false" customHeight="false" outlineLevel="0" collapsed="false">
      <c r="A54" s="5" t="s">
        <v>79</v>
      </c>
      <c r="B54" s="2" t="n">
        <f aca="false">'Adjusted closes'!B55/'Adjusted closes'!B54-1</f>
        <v>0.0993464361198733</v>
      </c>
      <c r="C54" s="2" t="n">
        <f aca="false">'Adjusted closes'!C55/'Adjusted closes'!C54-1</f>
        <v>-0.0695203706080704</v>
      </c>
      <c r="D54" s="2" t="n">
        <f aca="false">'Adjusted closes'!D55/'Adjusted closes'!D54-1</f>
        <v>-0.0333407418800357</v>
      </c>
      <c r="E54" s="2" t="n">
        <v>0.0001</v>
      </c>
    </row>
    <row r="55" customFormat="false" ht="15" hidden="false" customHeight="false" outlineLevel="0" collapsed="false">
      <c r="A55" s="5" t="s">
        <v>80</v>
      </c>
      <c r="B55" s="2" t="n">
        <f aca="false">'Adjusted closes'!B56/'Adjusted closes'!B55-1</f>
        <v>0.0584534189399677</v>
      </c>
      <c r="C55" s="2" t="n">
        <f aca="false">'Adjusted closes'!C56/'Adjusted closes'!C55-1</f>
        <v>-0.0369498577966498</v>
      </c>
      <c r="D55" s="2" t="n">
        <f aca="false">'Adjusted closes'!D56/'Adjusted closes'!D55-1</f>
        <v>0.102326121790739</v>
      </c>
      <c r="E55" s="2" t="n">
        <v>0</v>
      </c>
    </row>
    <row r="56" customFormat="false" ht="15" hidden="false" customHeight="false" outlineLevel="0" collapsed="false">
      <c r="A56" s="5" t="s">
        <v>81</v>
      </c>
      <c r="B56" s="2" t="n">
        <f aca="false">'Adjusted closes'!B57/'Adjusted closes'!B56-1</f>
        <v>-0.000654951426029893</v>
      </c>
      <c r="C56" s="2" t="n">
        <f aca="false">'Adjusted closes'!C57/'Adjusted closes'!C56-1</f>
        <v>0.00751088995304428</v>
      </c>
      <c r="D56" s="2" t="n">
        <f aca="false">'Adjusted closes'!D57/'Adjusted closes'!D56-1</f>
        <v>-0.0521829189429941</v>
      </c>
      <c r="E56" s="2" t="n">
        <v>0.0001</v>
      </c>
    </row>
    <row r="57" customFormat="false" ht="15" hidden="false" customHeight="false" outlineLevel="0" collapsed="false">
      <c r="A57" s="5" t="s">
        <v>82</v>
      </c>
      <c r="B57" s="2" t="n">
        <f aca="false">'Adjusted closes'!B58/'Adjusted closes'!B57-1</f>
        <v>0.0746059862904858</v>
      </c>
      <c r="C57" s="2" t="n">
        <f aca="false">'Adjusted closes'!C58/'Adjusted closes'!C57-1</f>
        <v>0.00576091555141778</v>
      </c>
      <c r="D57" s="2" t="n">
        <f aca="false">'Adjusted closes'!D58/'Adjusted closes'!D57-1</f>
        <v>0.0237990585839265</v>
      </c>
      <c r="E57" s="2" t="n">
        <v>0.0001</v>
      </c>
    </row>
    <row r="58" customFormat="false" ht="15" hidden="false" customHeight="false" outlineLevel="0" collapsed="false">
      <c r="A58" s="5" t="s">
        <v>83</v>
      </c>
      <c r="B58" s="2" t="n">
        <f aca="false">'Adjusted closes'!B59/'Adjusted closes'!B58-1</f>
        <v>0.0369394900791566</v>
      </c>
      <c r="C58" s="2" t="n">
        <f aca="false">'Adjusted closes'!C59/'Adjusted closes'!C58-1</f>
        <v>0.0223086782837922</v>
      </c>
      <c r="D58" s="2" t="n">
        <f aca="false">'Adjusted closes'!D59/'Adjusted closes'!D58-1</f>
        <v>0.000535651339851562</v>
      </c>
      <c r="E58" s="2" t="n">
        <v>0.0001</v>
      </c>
    </row>
    <row r="59" customFormat="false" ht="15" hidden="false" customHeight="false" outlineLevel="0" collapsed="false">
      <c r="A59" s="5" t="s">
        <v>84</v>
      </c>
      <c r="B59" s="2" t="n">
        <f aca="false">'Adjusted closes'!B60/'Adjusted closes'!B59-1</f>
        <v>0.0354569584735684</v>
      </c>
      <c r="C59" s="2" t="n">
        <f aca="false">'Adjusted closes'!C60/'Adjusted closes'!C59-1</f>
        <v>0.0245815584388787</v>
      </c>
      <c r="D59" s="2" t="n">
        <f aca="false">'Adjusted closes'!D60/'Adjusted closes'!D59-1</f>
        <v>0.0583511441028417</v>
      </c>
      <c r="E59" s="2" t="n">
        <v>0.0001</v>
      </c>
    </row>
    <row r="60" customFormat="false" ht="15" hidden="false" customHeight="false" outlineLevel="0" collapsed="false">
      <c r="A60" s="5" t="s">
        <v>85</v>
      </c>
      <c r="B60" s="2" t="n">
        <f aca="false">'Adjusted closes'!B61/'Adjusted closes'!B60-1</f>
        <v>-0.0192252334360201</v>
      </c>
      <c r="C60" s="2" t="n">
        <f aca="false">'Adjusted closes'!C61/'Adjusted closes'!C60-1</f>
        <v>-0.0261606008903031</v>
      </c>
      <c r="D60" s="2" t="n">
        <f aca="false">'Adjusted closes'!D61/'Adjusted closes'!D60-1</f>
        <v>0.0372281270812487</v>
      </c>
      <c r="E60" s="2" t="n">
        <v>0</v>
      </c>
    </row>
    <row r="61" customFormat="false" ht="15" hidden="false" customHeight="false" outlineLevel="0" collapsed="false">
      <c r="A61" s="5" t="s">
        <v>86</v>
      </c>
      <c r="B61" s="2" t="n">
        <f aca="false">'Adjusted closes'!B62/'Adjusted closes'!B61-1</f>
        <v>0.061606989176169</v>
      </c>
      <c r="C61" s="2" t="n">
        <f aca="false">'Adjusted closes'!C62/'Adjusted closes'!C61-1</f>
        <v>0.0121287539722934</v>
      </c>
      <c r="D61" s="2" t="n">
        <f aca="false">'Adjusted closes'!D62/'Adjusted closes'!D61-1</f>
        <v>0.12786502259277</v>
      </c>
      <c r="E61" s="2" t="n">
        <v>0</v>
      </c>
    </row>
    <row r="62" customFormat="false" ht="15" hidden="false" customHeight="false" outlineLevel="0" collapsed="false">
      <c r="A62" s="5" t="s">
        <v>87</v>
      </c>
      <c r="B62" s="2" t="n">
        <f aca="false">'Adjusted closes'!B63/'Adjusted closes'!B62-1</f>
        <v>0.0191008024232018</v>
      </c>
      <c r="C62" s="2" t="n">
        <f aca="false">'Adjusted closes'!C63/'Adjusted closes'!C62-1</f>
        <v>-0.0634570904722964</v>
      </c>
      <c r="D62" s="2" t="n">
        <f aca="false">'Adjusted closes'!D63/'Adjusted closes'!D62-1</f>
        <v>-0.0720339145193757</v>
      </c>
      <c r="E62" s="2" t="n">
        <v>0.0001</v>
      </c>
    </row>
    <row r="63" customFormat="false" ht="15" hidden="false" customHeight="false" outlineLevel="0" collapsed="false">
      <c r="A63" s="5" t="s">
        <v>88</v>
      </c>
      <c r="B63" s="2" t="n">
        <f aca="false">'Adjusted closes'!B64/'Adjusted closes'!B63-1</f>
        <v>-0.0363424130739879</v>
      </c>
      <c r="C63" s="2" t="n">
        <f aca="false">'Adjusted closes'!C64/'Adjusted closes'!C63-1</f>
        <v>0.0269220167265394</v>
      </c>
      <c r="D63" s="2" t="n">
        <f aca="false">'Adjusted closes'!D64/'Adjusted closes'!D63-1</f>
        <v>-0.0125803606824609</v>
      </c>
      <c r="E63" s="2" t="n">
        <v>0</v>
      </c>
    </row>
    <row r="64" customFormat="false" ht="15" hidden="false" customHeight="false" outlineLevel="0" collapsed="false">
      <c r="A64" s="5" t="s">
        <v>89</v>
      </c>
      <c r="B64" s="2" t="n">
        <f aca="false">'Adjusted closes'!B65/'Adjusted closes'!B64-1</f>
        <v>0.0311946919123007</v>
      </c>
      <c r="C64" s="2" t="n">
        <f aca="false">'Adjusted closes'!C65/'Adjusted closes'!C64-1</f>
        <v>-0.00342469692788872</v>
      </c>
      <c r="D64" s="2" t="n">
        <f aca="false">'Adjusted closes'!D65/'Adjusted closes'!D64-1</f>
        <v>0.0327482186738863</v>
      </c>
      <c r="E64" s="2" t="n">
        <v>0</v>
      </c>
    </row>
    <row r="65" customFormat="false" ht="15" hidden="false" customHeight="false" outlineLevel="0" collapsed="false">
      <c r="A65" s="5" t="s">
        <v>90</v>
      </c>
      <c r="B65" s="2" t="n">
        <f aca="false">'Adjusted closes'!B66/'Adjusted closes'!B65-1</f>
        <v>0.0608797128548537</v>
      </c>
      <c r="C65" s="2" t="n">
        <f aca="false">'Adjusted closes'!C66/'Adjusted closes'!C65-1</f>
        <v>-0.0205733716643017</v>
      </c>
      <c r="D65" s="2" t="n">
        <f aca="false">'Adjusted closes'!D66/'Adjusted closes'!D65-1</f>
        <v>-0.00438639637754701</v>
      </c>
      <c r="E65" s="2" t="n">
        <v>0.0001</v>
      </c>
    </row>
    <row r="66" customFormat="false" ht="15" hidden="false" customHeight="false" outlineLevel="0" collapsed="false">
      <c r="A66" s="5" t="s">
        <v>91</v>
      </c>
      <c r="B66" s="2" t="n">
        <f aca="false">'Adjusted closes'!B67/'Adjusted closes'!B66-1</f>
        <v>0.015470275653263</v>
      </c>
      <c r="C66" s="2" t="n">
        <f aca="false">'Adjusted closes'!C67/'Adjusted closes'!C66-1</f>
        <v>0.0332191489285005</v>
      </c>
      <c r="D66" s="2" t="n">
        <f aca="false">'Adjusted closes'!D67/'Adjusted closes'!D66-1</f>
        <v>0.0588343629339847</v>
      </c>
      <c r="E66" s="2" t="n">
        <v>0.0001</v>
      </c>
    </row>
    <row r="67" customFormat="false" ht="15" hidden="false" customHeight="false" outlineLevel="0" collapsed="false">
      <c r="A67" s="5" t="s">
        <v>92</v>
      </c>
      <c r="B67" s="2" t="n">
        <f aca="false">'Adjusted closes'!B68/'Adjusted closes'!B67-1</f>
        <v>-0.0794547592466409</v>
      </c>
      <c r="C67" s="2" t="n">
        <f aca="false">'Adjusted closes'!C68/'Adjusted closes'!C67-1</f>
        <v>0.051083046164162</v>
      </c>
      <c r="D67" s="2" t="n">
        <f aca="false">'Adjusted closes'!D68/'Adjusted closes'!D67-1</f>
        <v>0.0305131468831714</v>
      </c>
      <c r="E67" s="2" t="n">
        <v>0.0001</v>
      </c>
    </row>
    <row r="68" customFormat="false" ht="15" hidden="false" customHeight="false" outlineLevel="0" collapsed="false">
      <c r="A68" s="5" t="s">
        <v>93</v>
      </c>
      <c r="B68" s="2" t="n">
        <f aca="false">'Adjusted closes'!B69/'Adjusted closes'!B68-1</f>
        <v>-0.0517408017746999</v>
      </c>
      <c r="C68" s="2" t="n">
        <f aca="false">'Adjusted closes'!C69/'Adjusted closes'!C68-1</f>
        <v>0.0579786143780203</v>
      </c>
      <c r="D68" s="2" t="n">
        <f aca="false">'Adjusted closes'!D69/'Adjusted closes'!D68-1</f>
        <v>0.0235531890683762</v>
      </c>
      <c r="E68" s="2" t="n">
        <v>0.0001</v>
      </c>
    </row>
    <row r="69" customFormat="false" ht="15" hidden="false" customHeight="false" outlineLevel="0" collapsed="false">
      <c r="A69" s="5" t="s">
        <v>94</v>
      </c>
      <c r="B69" s="2" t="n">
        <f aca="false">'Adjusted closes'!B70/'Adjusted closes'!B69-1</f>
        <v>0.0683005394577041</v>
      </c>
      <c r="C69" s="2" t="n">
        <f aca="false">'Adjusted closes'!C70/'Adjusted closes'!C69-1</f>
        <v>-0.00946335467554738</v>
      </c>
      <c r="D69" s="2" t="n">
        <f aca="false">'Adjusted closes'!D70/'Adjusted closes'!D69-1</f>
        <v>-0.0508711573461674</v>
      </c>
      <c r="E69" s="2" t="n">
        <v>0.0001</v>
      </c>
    </row>
    <row r="70" customFormat="false" ht="15" hidden="false" customHeight="false" outlineLevel="0" collapsed="false">
      <c r="A70" s="5" t="s">
        <v>95</v>
      </c>
      <c r="B70" s="2" t="n">
        <f aca="false">'Adjusted closes'!B71/'Adjusted closes'!B70-1</f>
        <v>-0.044980271358294</v>
      </c>
      <c r="C70" s="2" t="n">
        <f aca="false">'Adjusted closes'!C71/'Adjusted closes'!C70-1</f>
        <v>0.0839080154511198</v>
      </c>
      <c r="D70" s="2" t="n">
        <f aca="false">'Adjusted closes'!D71/'Adjusted closes'!D70-1</f>
        <v>0.0570612528286534</v>
      </c>
      <c r="E70" s="2" t="n">
        <v>0.0001</v>
      </c>
    </row>
    <row r="71" customFormat="false" ht="15" hidden="false" customHeight="false" outlineLevel="0" collapsed="false">
      <c r="A71" s="5" t="s">
        <v>96</v>
      </c>
      <c r="B71" s="2" t="n">
        <f aca="false">'Adjusted closes'!B72/'Adjusted closes'!B71-1</f>
        <v>0.0895542039491275</v>
      </c>
      <c r="C71" s="2" t="n">
        <f aca="false">'Adjusted closes'!C72/'Adjusted closes'!C71-1</f>
        <v>-0.0252044341677417</v>
      </c>
      <c r="D71" s="2" t="n">
        <f aca="false">'Adjusted closes'!D72/'Adjusted closes'!D71-1</f>
        <v>0.0477555844004882</v>
      </c>
      <c r="E71" s="2" t="n">
        <v>0.0001</v>
      </c>
    </row>
    <row r="72" customFormat="false" ht="15" hidden="false" customHeight="false" outlineLevel="0" collapsed="false">
      <c r="A72" s="5" t="s">
        <v>97</v>
      </c>
      <c r="B72" s="2" t="n">
        <f aca="false">'Adjusted closes'!B73/'Adjusted closes'!B72-1</f>
        <v>0.0382021166847546</v>
      </c>
      <c r="C72" s="2" t="n">
        <f aca="false">'Adjusted closes'!C73/'Adjusted closes'!C72-1</f>
        <v>-0.0446911776744443</v>
      </c>
      <c r="D72" s="2" t="n">
        <f aca="false">'Adjusted closes'!D73/'Adjusted closes'!D72-1</f>
        <v>0.0368226981489277</v>
      </c>
      <c r="E72" s="2" t="n">
        <v>0.0001</v>
      </c>
    </row>
    <row r="73" customFormat="false" ht="15" hidden="false" customHeight="false" outlineLevel="0" collapsed="false">
      <c r="A73" s="5" t="s">
        <v>98</v>
      </c>
      <c r="B73" s="2" t="n">
        <f aca="false">'Adjusted closes'!B74/'Adjusted closes'!B73-1</f>
        <v>0</v>
      </c>
      <c r="C73" s="2" t="n">
        <f aca="false">'Adjusted closes'!C74/'Adjusted closes'!C73-1</f>
        <v>-0.0168930089118959</v>
      </c>
      <c r="D73" s="2" t="n">
        <f aca="false">'Adjusted closes'!D74/'Adjusted closes'!D73-1</f>
        <v>0.0211129780941677</v>
      </c>
      <c r="E73" s="2" t="n">
        <v>0.0001</v>
      </c>
    </row>
    <row r="74" customFormat="false" ht="15" hidden="false" customHeight="false" outlineLevel="0" collapsed="false">
      <c r="A74" s="5" t="s">
        <v>99</v>
      </c>
      <c r="B74" s="2" t="n">
        <f aca="false">'Adjusted closes'!B75/'Adjusted closes'!B74-1</f>
        <v>0.066852604738965</v>
      </c>
      <c r="C74" s="2" t="n">
        <f aca="false">'Adjusted closes'!C75/'Adjusted closes'!C74-1</f>
        <v>-0.0369912018632547</v>
      </c>
      <c r="D74" s="2" t="n">
        <f aca="false">'Adjusted closes'!D75/'Adjusted closes'!D74-1</f>
        <v>0.0243686537910066</v>
      </c>
      <c r="E74" s="2" t="n">
        <v>0.0001</v>
      </c>
    </row>
    <row r="75" customFormat="false" ht="15" hidden="false" customHeight="false" outlineLevel="0" collapsed="false">
      <c r="A75" s="5" t="s">
        <v>100</v>
      </c>
      <c r="B75" s="2" t="n">
        <f aca="false">'Adjusted closes'!B76/'Adjusted closes'!B75-1</f>
        <v>0.0232999307180544</v>
      </c>
      <c r="C75" s="2" t="n">
        <f aca="false">'Adjusted closes'!C76/'Adjusted closes'!C75-1</f>
        <v>-0.0308117373324061</v>
      </c>
      <c r="D75" s="2" t="n">
        <f aca="false">'Adjusted closes'!D76/'Adjusted closes'!D75-1</f>
        <v>-0.0637976212920822</v>
      </c>
      <c r="E75" s="2" t="n">
        <v>0.0001</v>
      </c>
    </row>
    <row r="76" customFormat="false" ht="15" hidden="false" customHeight="false" outlineLevel="0" collapsed="false">
      <c r="A76" s="5" t="s">
        <v>101</v>
      </c>
      <c r="B76" s="2" t="n">
        <f aca="false">'Adjusted closes'!B77/'Adjusted closes'!B76-1</f>
        <v>0.03473734380841</v>
      </c>
      <c r="C76" s="2" t="n">
        <f aca="false">'Adjusted closes'!C77/'Adjusted closes'!C76-1</f>
        <v>0.0165020185071418</v>
      </c>
      <c r="D76" s="2" t="n">
        <f aca="false">'Adjusted closes'!D77/'Adjusted closes'!D76-1</f>
        <v>0.0599831280342518</v>
      </c>
      <c r="E76" s="2" t="n">
        <v>0.0001</v>
      </c>
    </row>
    <row r="77" customFormat="false" ht="15" hidden="false" customHeight="false" outlineLevel="0" collapsed="false">
      <c r="A77" s="5" t="s">
        <v>102</v>
      </c>
      <c r="B77" s="2" t="n">
        <f aca="false">'Adjusted closes'!B78/'Adjusted closes'!B77-1</f>
        <v>0.000120325152682232</v>
      </c>
      <c r="C77" s="2" t="n">
        <f aca="false">'Adjusted closes'!C78/'Adjusted closes'!C77-1</f>
        <v>0.000293220163635199</v>
      </c>
      <c r="D77" s="2" t="n">
        <f aca="false">'Adjusted closes'!D78/'Adjusted closes'!D77-1</f>
        <v>0.0159813808638429</v>
      </c>
      <c r="E77" s="2" t="n">
        <v>0.0001</v>
      </c>
    </row>
    <row r="78" customFormat="false" ht="15" hidden="false" customHeight="false" outlineLevel="0" collapsed="false">
      <c r="A78" s="5" t="s">
        <v>103</v>
      </c>
      <c r="B78" s="2" t="n">
        <f aca="false">'Adjusted closes'!B79/'Adjusted closes'!B78-1</f>
        <v>0.0289613611017023</v>
      </c>
      <c r="C78" s="2" t="n">
        <f aca="false">'Adjusted closes'!C79/'Adjusted closes'!C78-1</f>
        <v>0.0233900661007298</v>
      </c>
      <c r="D78" s="2" t="n">
        <f aca="false">'Adjusted closes'!D79/'Adjusted closes'!D78-1</f>
        <v>0.0894465497800805</v>
      </c>
      <c r="E78" s="2" t="n">
        <v>0</v>
      </c>
    </row>
    <row r="79" customFormat="false" ht="15" hidden="false" customHeight="false" outlineLevel="0" collapsed="false">
      <c r="A79" s="5" t="s">
        <v>104</v>
      </c>
      <c r="B79" s="2" t="n">
        <f aca="false">'Adjusted closes'!B80/'Adjusted closes'!B79-1</f>
        <v>-0.0112149852172078</v>
      </c>
      <c r="C79" s="2" t="n">
        <f aca="false">'Adjusted closes'!C80/'Adjusted closes'!C79-1</f>
        <v>0.0342284158308273</v>
      </c>
      <c r="D79" s="2" t="n">
        <f aca="false">'Adjusted closes'!D80/'Adjusted closes'!D79-1</f>
        <v>-0.017916885312226</v>
      </c>
      <c r="E79" s="2" t="n">
        <v>0</v>
      </c>
    </row>
    <row r="80" customFormat="false" ht="15" hidden="false" customHeight="false" outlineLevel="0" collapsed="false">
      <c r="A80" s="5" t="s">
        <v>105</v>
      </c>
      <c r="B80" s="2" t="n">
        <f aca="false">'Adjusted closes'!B81/'Adjusted closes'!B80-1</f>
        <v>-0.0168694742990846</v>
      </c>
      <c r="C80" s="2" t="n">
        <f aca="false">'Adjusted closes'!C81/'Adjusted closes'!C80-1</f>
        <v>-0.0232298560171326</v>
      </c>
      <c r="D80" s="2" t="n">
        <f aca="false">'Adjusted closes'!D81/'Adjusted closes'!D80-1</f>
        <v>-0.0243250427993533</v>
      </c>
      <c r="E80" s="2" t="n">
        <v>0</v>
      </c>
    </row>
    <row r="81" customFormat="false" ht="15" hidden="false" customHeight="false" outlineLevel="0" collapsed="false">
      <c r="A81" s="5" t="s">
        <v>106</v>
      </c>
      <c r="B81" s="2" t="n">
        <f aca="false">'Adjusted closes'!B82/'Adjusted closes'!B81-1</f>
        <v>-0.0200047493094302</v>
      </c>
      <c r="C81" s="2" t="n">
        <f aca="false">'Adjusted closes'!C82/'Adjusted closes'!C81-1</f>
        <v>0.0441454927711022</v>
      </c>
      <c r="D81" s="2" t="n">
        <f aca="false">'Adjusted closes'!D82/'Adjusted closes'!D81-1</f>
        <v>0.0841780362063891</v>
      </c>
      <c r="E81" s="2" t="n">
        <v>0</v>
      </c>
    </row>
    <row r="82" customFormat="false" ht="15" hidden="false" customHeight="false" outlineLevel="0" collapsed="false">
      <c r="A82" s="5" t="s">
        <v>107</v>
      </c>
      <c r="B82" s="2" t="n">
        <f aca="false">'Adjusted closes'!B83/'Adjusted closes'!B82-1</f>
        <v>-0.0549752254907298</v>
      </c>
      <c r="C82" s="2" t="n">
        <f aca="false">'Adjusted closes'!C83/'Adjusted closes'!C82-1</f>
        <v>0.0966745538226341</v>
      </c>
      <c r="D82" s="2" t="n">
        <f aca="false">'Adjusted closes'!D83/'Adjusted closes'!D82-1</f>
        <v>0.122749439375158</v>
      </c>
      <c r="E82" s="2" t="n">
        <v>0.0001</v>
      </c>
    </row>
    <row r="83" customFormat="false" ht="15" hidden="false" customHeight="false" outlineLevel="0" collapsed="false">
      <c r="A83" s="5" t="s">
        <v>108</v>
      </c>
      <c r="B83" s="2" t="n">
        <f aca="false">'Adjusted closes'!B84/'Adjusted closes'!B83-1</f>
        <v>-0.0694210118028813</v>
      </c>
      <c r="C83" s="2" t="n">
        <f aca="false">'Adjusted closes'!C84/'Adjusted closes'!C83-1</f>
        <v>0.132062503114316</v>
      </c>
      <c r="D83" s="2" t="n">
        <f aca="false">'Adjusted closes'!D84/'Adjusted closes'!D83-1</f>
        <v>-0.110623472468326</v>
      </c>
      <c r="E83" s="2" t="n">
        <v>0</v>
      </c>
    </row>
    <row r="84" customFormat="false" ht="15" hidden="false" customHeight="false" outlineLevel="0" collapsed="false">
      <c r="A84" s="5" t="s">
        <v>109</v>
      </c>
      <c r="B84" s="2" t="n">
        <f aca="false">'Adjusted closes'!B85/'Adjusted closes'!B84-1</f>
        <v>0.109147358495026</v>
      </c>
      <c r="C84" s="2" t="n">
        <f aca="false">'Adjusted closes'!C85/'Adjusted closes'!C84-1</f>
        <v>-0.0382929063507799</v>
      </c>
      <c r="D84" s="2" t="n">
        <f aca="false">'Adjusted closes'!D85/'Adjusted closes'!D84-1</f>
        <v>0.0587118747477939</v>
      </c>
      <c r="E84" s="2" t="n">
        <v>0</v>
      </c>
    </row>
    <row r="85" customFormat="false" ht="15" hidden="false" customHeight="false" outlineLevel="0" collapsed="false">
      <c r="A85" s="5" t="s">
        <v>110</v>
      </c>
      <c r="B85" s="2" t="n">
        <f aca="false">'Adjusted closes'!B86/'Adjusted closes'!B85-1</f>
        <v>-0.00406380264886042</v>
      </c>
      <c r="C85" s="2" t="n">
        <f aca="false">'Adjusted closes'!C86/'Adjusted closes'!C85-1</f>
        <v>0.0198908534894986</v>
      </c>
      <c r="D85" s="2" t="n">
        <f aca="false">'Adjusted closes'!D86/'Adjusted closes'!D85-1</f>
        <v>0.0166726939523074</v>
      </c>
      <c r="E85" s="2" t="n">
        <v>0</v>
      </c>
    </row>
    <row r="86" customFormat="false" ht="15" hidden="false" customHeight="false" outlineLevel="0" collapsed="false">
      <c r="A86" s="5" t="s">
        <v>111</v>
      </c>
      <c r="B86" s="2" t="n">
        <f aca="false">'Adjusted closes'!B87/'Adjusted closes'!B86-1</f>
        <v>0.0104484158707618</v>
      </c>
      <c r="C86" s="2" t="n">
        <f aca="false">'Adjusted closes'!C87/'Adjusted closes'!C86-1</f>
        <v>0.0344486535527895</v>
      </c>
      <c r="D86" s="2" t="n">
        <f aca="false">'Adjusted closes'!D87/'Adjusted closes'!D86-1</f>
        <v>-0.106624339440556</v>
      </c>
      <c r="E86" s="2" t="n">
        <v>0</v>
      </c>
    </row>
    <row r="87" customFormat="false" ht="15" hidden="false" customHeight="false" outlineLevel="0" collapsed="false">
      <c r="A87" s="5" t="s">
        <v>112</v>
      </c>
      <c r="B87" s="2" t="n">
        <f aca="false">'Adjusted closes'!B88/'Adjusted closes'!B87-1</f>
        <v>0.046374491303925</v>
      </c>
      <c r="C87" s="2" t="n">
        <f aca="false">'Adjusted closes'!C88/'Adjusted closes'!C87-1</f>
        <v>-0.00329967444683554</v>
      </c>
      <c r="D87" s="2" t="n">
        <f aca="false">'Adjusted closes'!D88/'Adjusted closes'!D87-1</f>
        <v>0.113954809128609</v>
      </c>
      <c r="E87" s="2" t="n">
        <v>0</v>
      </c>
    </row>
    <row r="88" customFormat="false" ht="15" hidden="false" customHeight="false" outlineLevel="0" collapsed="false">
      <c r="A88" s="5" t="s">
        <v>113</v>
      </c>
      <c r="B88" s="2" t="n">
        <f aca="false">'Adjusted closes'!B89/'Adjusted closes'!B88-1</f>
        <v>0.043405456361663</v>
      </c>
      <c r="C88" s="2" t="n">
        <f aca="false">'Adjusted closes'!C89/'Adjusted closes'!C88-1</f>
        <v>-0.0259692596568981</v>
      </c>
      <c r="D88" s="2" t="n">
        <f aca="false">'Adjusted closes'!D89/'Adjusted closes'!D88-1</f>
        <v>-0.0296497805495727</v>
      </c>
      <c r="E88" s="2" t="n">
        <v>0</v>
      </c>
    </row>
    <row r="89" customFormat="false" ht="15" hidden="false" customHeight="false" outlineLevel="0" collapsed="false">
      <c r="A89" s="5" t="s">
        <v>114</v>
      </c>
      <c r="B89" s="2" t="n">
        <f aca="false">'Adjusted closes'!B90/'Adjusted closes'!B89-1</f>
        <v>0.0321634954274106</v>
      </c>
      <c r="C89" s="2" t="n">
        <f aca="false">'Adjusted closes'!C90/'Adjusted closes'!C89-1</f>
        <v>-0.0423602723677641</v>
      </c>
      <c r="D89" s="2" t="n">
        <f aca="false">'Adjusted closes'!D90/'Adjusted closes'!D89-1</f>
        <v>-0.0132083404810053</v>
      </c>
      <c r="E89" s="2" t="n">
        <v>0</v>
      </c>
    </row>
    <row r="90" customFormat="false" ht="15" hidden="false" customHeight="false" outlineLevel="0" collapsed="false">
      <c r="A90" s="5" t="s">
        <v>115</v>
      </c>
      <c r="B90" s="2" t="n">
        <f aca="false">'Adjusted closes'!B91/'Adjusted closes'!B90-1</f>
        <v>-0.00667534540226056</v>
      </c>
      <c r="C90" s="2" t="n">
        <f aca="false">'Adjusted closes'!C91/'Adjusted closes'!C90-1</f>
        <v>0.0483427879327685</v>
      </c>
      <c r="D90" s="2" t="n">
        <f aca="false">'Adjusted closes'!D91/'Adjusted closes'!D90-1</f>
        <v>-0.00148032470764337</v>
      </c>
      <c r="E90" s="2" t="n">
        <v>0</v>
      </c>
    </row>
    <row r="91" customFormat="false" ht="15" hidden="false" customHeight="false" outlineLevel="0" collapsed="false">
      <c r="A91" s="5" t="s">
        <v>116</v>
      </c>
      <c r="B91" s="2" t="n">
        <f aca="false">'Adjusted closes'!B92/'Adjusted closes'!B91-1</f>
        <v>-0.0600559948183106</v>
      </c>
      <c r="C91" s="2" t="n">
        <f aca="false">'Adjusted closes'!C92/'Adjusted closes'!C91-1</f>
        <v>0.0902531709696404</v>
      </c>
      <c r="D91" s="2" t="n">
        <f aca="false">'Adjusted closes'!D92/'Adjusted closes'!D91-1</f>
        <v>-0.0633803401047114</v>
      </c>
      <c r="E91" s="2" t="n">
        <v>0.0001</v>
      </c>
    </row>
    <row r="92" customFormat="false" ht="15" hidden="false" customHeight="false" outlineLevel="0" collapsed="false">
      <c r="A92" s="5" t="s">
        <v>117</v>
      </c>
      <c r="B92" s="2" t="n">
        <f aca="false">'Adjusted closes'!B93/'Adjusted closes'!B92-1</f>
        <v>0.0405814108229665</v>
      </c>
      <c r="C92" s="2" t="n">
        <f aca="false">'Adjusted closes'!C93/'Adjusted closes'!C92-1</f>
        <v>-0.0167823447670264</v>
      </c>
      <c r="D92" s="2" t="n">
        <f aca="false">'Adjusted closes'!D93/'Adjusted closes'!D92-1</f>
        <v>0.0235457554358804</v>
      </c>
      <c r="E92" s="2" t="n">
        <v>0</v>
      </c>
    </row>
    <row r="93" customFormat="false" ht="15" hidden="false" customHeight="false" outlineLevel="0" collapsed="false">
      <c r="A93" s="5" t="s">
        <v>118</v>
      </c>
      <c r="B93" s="2" t="n">
        <f aca="false">'Adjusted closes'!B94/'Adjusted closes'!B93-1</f>
        <v>0.0118292140253997</v>
      </c>
      <c r="C93" s="2" t="n">
        <f aca="false">'Adjusted closes'!C94/'Adjusted closes'!C93-1</f>
        <v>0.0381729624603517</v>
      </c>
      <c r="D93" s="2" t="n">
        <f aca="false">'Adjusted closes'!D94/'Adjusted closes'!D93-1</f>
        <v>0.00837684793676541</v>
      </c>
      <c r="E93" s="2" t="n">
        <v>0</v>
      </c>
    </row>
    <row r="94" customFormat="false" ht="15" hidden="false" customHeight="false" outlineLevel="0" collapsed="false">
      <c r="A94" s="5" t="s">
        <v>119</v>
      </c>
      <c r="B94" s="2" t="n">
        <f aca="false">'Adjusted closes'!B95/'Adjusted closes'!B94-1</f>
        <v>0.0250529821910455</v>
      </c>
      <c r="C94" s="2" t="n">
        <f aca="false">'Adjusted closes'!C95/'Adjusted closes'!C94-1</f>
        <v>-0.0131881768468206</v>
      </c>
      <c r="D94" s="2" t="n">
        <f aca="false">'Adjusted closes'!D95/'Adjusted closes'!D94-1</f>
        <v>0.0493960985123532</v>
      </c>
      <c r="E94" s="2" t="n">
        <v>0.0001</v>
      </c>
    </row>
    <row r="95" customFormat="false" ht="15" hidden="false" customHeight="false" outlineLevel="0" collapsed="false">
      <c r="A95" s="5" t="s">
        <v>120</v>
      </c>
      <c r="B95" s="2" t="n">
        <f aca="false">'Adjusted closes'!B96/'Adjusted closes'!B95-1</f>
        <v>0.0253510434335402</v>
      </c>
      <c r="C95" s="2" t="n">
        <f aca="false">'Adjusted closes'!C96/'Adjusted closes'!C95-1</f>
        <v>-0.0253285977721862</v>
      </c>
      <c r="D95" s="2" t="n">
        <f aca="false">'Adjusted closes'!D96/'Adjusted closes'!D95-1</f>
        <v>0.046705627280061</v>
      </c>
      <c r="E95" s="2" t="n">
        <v>0.0001</v>
      </c>
    </row>
    <row r="96" customFormat="false" ht="15" hidden="false" customHeight="false" outlineLevel="0" collapsed="false">
      <c r="A96" s="5" t="s">
        <v>121</v>
      </c>
      <c r="B96" s="2" t="n">
        <f aca="false">'Adjusted closes'!B97/'Adjusted closes'!B96-1</f>
        <v>-0.0181984290879517</v>
      </c>
      <c r="C96" s="2" t="n">
        <f aca="false">'Adjusted closes'!C97/'Adjusted closes'!C96-1</f>
        <v>-0.00484014154924473</v>
      </c>
      <c r="D96" s="2" t="n">
        <f aca="false">'Adjusted closes'!D97/'Adjusted closes'!D96-1</f>
        <v>-0.0294374168163413</v>
      </c>
      <c r="E96" s="2" t="n">
        <v>0.0001</v>
      </c>
    </row>
    <row r="97" customFormat="false" ht="15" hidden="false" customHeight="false" outlineLevel="0" collapsed="false">
      <c r="A97" s="5" t="s">
        <v>122</v>
      </c>
      <c r="B97" s="2" t="n">
        <f aca="false">'Adjusted closes'!B98/'Adjusted closes'!B97-1</f>
        <v>0.00565916514328113</v>
      </c>
      <c r="C97" s="2" t="n">
        <f aca="false">'Adjusted closes'!C98/'Adjusted closes'!C97-1</f>
        <v>0.0115917948588249</v>
      </c>
      <c r="D97" s="2" t="n">
        <f aca="false">'Adjusted closes'!D98/'Adjusted closes'!D97-1</f>
        <v>-0.00467541072190814</v>
      </c>
      <c r="E97" s="2" t="n">
        <v>0.0001</v>
      </c>
    </row>
    <row r="98" customFormat="false" ht="15" hidden="false" customHeight="false" outlineLevel="0" collapsed="false">
      <c r="A98" s="5" t="s">
        <v>123</v>
      </c>
      <c r="B98" s="2" t="n">
        <f aca="false">'Adjusted closes'!B99/'Adjusted closes'!B98-1</f>
        <v>0.00893487803892823</v>
      </c>
      <c r="C98" s="2" t="n">
        <f aca="false">'Adjusted closes'!C99/'Adjusted closes'!C98-1</f>
        <v>-0.0248763114267978</v>
      </c>
      <c r="D98" s="2" t="n">
        <f aca="false">'Adjusted closes'!D99/'Adjusted closes'!D98-1</f>
        <v>-0.0242697904560758</v>
      </c>
      <c r="E98" s="2" t="n">
        <v>0.0001</v>
      </c>
    </row>
    <row r="99" customFormat="false" ht="15" hidden="false" customHeight="false" outlineLevel="0" collapsed="false">
      <c r="A99" s="5" t="s">
        <v>124</v>
      </c>
      <c r="B99" s="2" t="n">
        <f aca="false">'Adjusted closes'!B100/'Adjusted closes'!B99-1</f>
        <v>0.0511906182093023</v>
      </c>
      <c r="C99" s="2" t="n">
        <f aca="false">'Adjusted closes'!C100/'Adjusted closes'!C99-1</f>
        <v>-0.0318541270731607</v>
      </c>
      <c r="D99" s="2" t="n">
        <f aca="false">'Adjusted closes'!D100/'Adjusted closes'!D99-1</f>
        <v>-0.00506114863964424</v>
      </c>
      <c r="E99" s="2" t="n">
        <v>0</v>
      </c>
    </row>
    <row r="100" customFormat="false" ht="15" hidden="false" customHeight="false" outlineLevel="0" collapsed="false">
      <c r="A100" s="5" t="s">
        <v>125</v>
      </c>
      <c r="B100" s="2" t="n">
        <f aca="false">'Adjusted closes'!B101/'Adjusted closes'!B100-1</f>
        <v>0.0127584034602797</v>
      </c>
      <c r="C100" s="2" t="n">
        <f aca="false">'Adjusted closes'!C101/'Adjusted closes'!C100-1</f>
        <v>0.0123878002687661</v>
      </c>
      <c r="D100" s="2" t="n">
        <f aca="false">'Adjusted closes'!D101/'Adjusted closes'!D100-1</f>
        <v>-0.0508684683838737</v>
      </c>
      <c r="E100" s="2" t="n">
        <v>0</v>
      </c>
    </row>
    <row r="101" customFormat="false" ht="15" hidden="false" customHeight="false" outlineLevel="0" collapsed="false">
      <c r="A101" s="5" t="s">
        <v>126</v>
      </c>
      <c r="B101" s="2" t="n">
        <f aca="false">'Adjusted closes'!B102/'Adjusted closes'!B101-1</f>
        <v>0.0379712805763472</v>
      </c>
      <c r="C101" s="2" t="n">
        <f aca="false">'Adjusted closes'!C102/'Adjusted closes'!C101-1</f>
        <v>-0.00419512933939559</v>
      </c>
      <c r="D101" s="2" t="n">
        <f aca="false">'Adjusted closes'!D102/'Adjusted closes'!D101-1</f>
        <v>0.00947710423687709</v>
      </c>
      <c r="E101" s="2" t="n">
        <v>0</v>
      </c>
    </row>
    <row r="102" customFormat="false" ht="15" hidden="false" customHeight="false" outlineLevel="0" collapsed="false">
      <c r="A102" s="5" t="s">
        <v>127</v>
      </c>
      <c r="B102" s="2" t="n">
        <f aca="false">'Adjusted closes'!B103/'Adjusted closes'!B102-1</f>
        <v>0.0192124444316066</v>
      </c>
      <c r="C102" s="2" t="n">
        <f aca="false">'Adjusted closes'!C103/'Adjusted closes'!C102-1</f>
        <v>0.0468494638342101</v>
      </c>
      <c r="D102" s="2" t="n">
        <f aca="false">'Adjusted closes'!D103/'Adjusted closes'!D102-1</f>
        <v>-0.075623133095272</v>
      </c>
      <c r="E102" s="2" t="n">
        <v>0</v>
      </c>
    </row>
    <row r="103" customFormat="false" ht="15" hidden="false" customHeight="false" outlineLevel="0" collapsed="false">
      <c r="A103" s="5" t="s">
        <v>128</v>
      </c>
      <c r="B103" s="2" t="n">
        <f aca="false">'Adjusted closes'!B104/'Adjusted closes'!B103-1</f>
        <v>0.0236098270288387</v>
      </c>
      <c r="C103" s="2" t="n">
        <f aca="false">'Adjusted closes'!C104/'Adjusted closes'!C103-1</f>
        <v>-0.0676090992348145</v>
      </c>
      <c r="D103" s="2" t="n">
        <f aca="false">'Adjusted closes'!D104/'Adjusted closes'!D103-1</f>
        <v>-0.0619878534613358</v>
      </c>
      <c r="E103" s="2" t="n">
        <v>0</v>
      </c>
    </row>
    <row r="104" customFormat="false" ht="15" hidden="false" customHeight="false" outlineLevel="0" collapsed="false">
      <c r="A104" s="5" t="s">
        <v>129</v>
      </c>
      <c r="B104" s="2" t="n">
        <f aca="false">'Adjusted closes'!B105/'Adjusted closes'!B104-1</f>
        <v>-0.0133447199642027</v>
      </c>
      <c r="C104" s="2" t="n">
        <f aca="false">'Adjusted closes'!C105/'Adjusted closes'!C104-1</f>
        <v>-0.0327127218177319</v>
      </c>
      <c r="D104" s="2" t="n">
        <f aca="false">'Adjusted closes'!D105/'Adjusted closes'!D104-1</f>
        <v>-0.110588394273351</v>
      </c>
      <c r="E104" s="2" t="n">
        <v>0</v>
      </c>
    </row>
    <row r="105" customFormat="false" ht="15" hidden="false" customHeight="false" outlineLevel="0" collapsed="false">
      <c r="A105" s="5" t="s">
        <v>130</v>
      </c>
      <c r="B105" s="2" t="n">
        <f aca="false">'Adjusted closes'!B106/'Adjusted closes'!B105-1</f>
        <v>0.0516768546998627</v>
      </c>
      <c r="C105" s="2" t="n">
        <f aca="false">'Adjusted closes'!C106/'Adjusted closes'!C105-1</f>
        <v>-0.0225803654956611</v>
      </c>
      <c r="D105" s="2" t="n">
        <f aca="false">'Adjusted closes'!D106/'Adjusted closes'!D105-1</f>
        <v>0.0743010530498811</v>
      </c>
      <c r="E105" s="2" t="n">
        <v>0</v>
      </c>
    </row>
    <row r="106" customFormat="false" ht="15" hidden="false" customHeight="false" outlineLevel="0" collapsed="false">
      <c r="A106" s="5" t="s">
        <v>131</v>
      </c>
      <c r="B106" s="2" t="n">
        <f aca="false">'Adjusted closes'!B107/'Adjusted closes'!B106-1</f>
        <v>-0.0299922322764175</v>
      </c>
      <c r="C106" s="2" t="n">
        <f aca="false">'Adjusted closes'!C107/'Adjusted closes'!C106-1</f>
        <v>-0.0134036876179003</v>
      </c>
      <c r="D106" s="2" t="n">
        <f aca="false">'Adjusted closes'!D107/'Adjusted closes'!D106-1</f>
        <v>0.0520474842166747</v>
      </c>
      <c r="E106" s="2" t="n">
        <v>0</v>
      </c>
    </row>
    <row r="107" customFormat="false" ht="15" hidden="false" customHeight="false" outlineLevel="0" collapsed="false">
      <c r="A107" s="5" t="s">
        <v>132</v>
      </c>
      <c r="B107" s="2" t="n">
        <f aca="false">'Adjusted closes'!B108/'Adjusted closes'!B107-1</f>
        <v>0.0316470510069318</v>
      </c>
      <c r="C107" s="2" t="n">
        <f aca="false">'Adjusted closes'!C108/'Adjusted closes'!C107-1</f>
        <v>0.00651743118038439</v>
      </c>
      <c r="D107" s="2" t="n">
        <f aca="false">'Adjusted closes'!D108/'Adjusted closes'!D107-1</f>
        <v>-0.047838379698352</v>
      </c>
      <c r="E107" s="2" t="n">
        <v>0</v>
      </c>
    </row>
    <row r="108" customFormat="false" ht="15" hidden="false" customHeight="false" outlineLevel="0" collapsed="false">
      <c r="A108" s="5" t="s">
        <v>133</v>
      </c>
      <c r="B108" s="2" t="n">
        <f aca="false">'Adjusted closes'!B109/'Adjusted closes'!B108-1</f>
        <v>0.0463062611723524</v>
      </c>
      <c r="C108" s="2" t="n">
        <f aca="false">'Adjusted closes'!C109/'Adjusted closes'!C108-1</f>
        <v>0.014304311681794</v>
      </c>
      <c r="D108" s="2" t="n">
        <f aca="false">'Adjusted closes'!D109/'Adjusted closes'!D108-1</f>
        <v>-0.00343263252576875</v>
      </c>
      <c r="E108" s="2" t="n">
        <v>0</v>
      </c>
    </row>
    <row r="109" customFormat="false" ht="15" hidden="false" customHeight="false" outlineLevel="0" collapsed="false">
      <c r="A109" s="5" t="s">
        <v>134</v>
      </c>
      <c r="B109" s="2" t="n">
        <f aca="false">'Adjusted closes'!B110/'Adjusted closes'!B109-1</f>
        <v>0.0296374894901557</v>
      </c>
      <c r="C109" s="2" t="n">
        <f aca="false">'Adjusted closes'!C110/'Adjusted closes'!C109-1</f>
        <v>-0.0270326063438332</v>
      </c>
      <c r="D109" s="2" t="n">
        <f aca="false">'Adjusted closes'!D110/'Adjusted closes'!D109-1</f>
        <v>-0.0551119542293654</v>
      </c>
      <c r="E109" s="2" t="n">
        <v>0</v>
      </c>
    </row>
    <row r="110" customFormat="false" ht="15" hidden="false" customHeight="false" outlineLevel="0" collapsed="false">
      <c r="A110" s="5" t="s">
        <v>135</v>
      </c>
      <c r="B110" s="2" t="n">
        <f aca="false">'Adjusted closes'!B111/'Adjusted closes'!B110-1</f>
        <v>0.0259267610715257</v>
      </c>
      <c r="C110" s="2" t="n">
        <f aca="false">'Adjusted closes'!C111/'Adjusted closes'!C110-1</f>
        <v>-0.0186964496426152</v>
      </c>
      <c r="D110" s="2" t="n">
        <f aca="false">'Adjusted closes'!D111/'Adjusted closes'!D110-1</f>
        <v>-0.0379452718927918</v>
      </c>
      <c r="E110" s="2" t="n">
        <v>0</v>
      </c>
    </row>
    <row r="111" customFormat="false" ht="15" hidden="false" customHeight="false" outlineLevel="0" collapsed="false">
      <c r="A111" s="5" t="s">
        <v>136</v>
      </c>
      <c r="B111" s="2" t="n">
        <f aca="false">'Adjusted closes'!B112/'Adjusted closes'!B111-1</f>
        <v>-0.0352482159372486</v>
      </c>
      <c r="C111" s="2" t="n">
        <f aca="false">'Adjusted closes'!C112/'Adjusted closes'!C111-1</f>
        <v>0.0630277020306616</v>
      </c>
      <c r="D111" s="2" t="n">
        <f aca="false">'Adjusted closes'!D112/'Adjusted closes'!D111-1</f>
        <v>0.0341887142387745</v>
      </c>
      <c r="E111" s="2" t="n">
        <v>0</v>
      </c>
    </row>
    <row r="112" customFormat="false" ht="15" hidden="false" customHeight="false" outlineLevel="0" collapsed="false">
      <c r="A112" s="5" t="s">
        <v>137</v>
      </c>
      <c r="B112" s="2" t="n">
        <f aca="false">'Adjusted closes'!B113/'Adjusted closes'!B112-1</f>
        <v>0.0455152720692982</v>
      </c>
      <c r="C112" s="2" t="n">
        <f aca="false">'Adjusted closes'!C113/'Adjusted closes'!C112-1</f>
        <v>0.00524030164346989</v>
      </c>
      <c r="D112" s="2" t="n">
        <f aca="false">'Adjusted closes'!D113/'Adjusted closes'!D112-1</f>
        <v>0.0627030280482701</v>
      </c>
      <c r="E112" s="2" t="n">
        <v>0</v>
      </c>
    </row>
    <row r="113" customFormat="false" ht="15" hidden="false" customHeight="false" outlineLevel="0" collapsed="false">
      <c r="A113" s="5" t="s">
        <v>138</v>
      </c>
      <c r="B113" s="2" t="n">
        <f aca="false">'Adjusted closes'!B114/'Adjusted closes'!B113-1</f>
        <v>0.00829572729301531</v>
      </c>
      <c r="C113" s="2" t="n">
        <f aca="false">'Adjusted closes'!C114/'Adjusted closes'!C113-1</f>
        <v>0.00732152221422111</v>
      </c>
      <c r="D113" s="2" t="n">
        <f aca="false">'Adjusted closes'!D114/'Adjusted closes'!D113-1</f>
        <v>-0.0314214233656863</v>
      </c>
      <c r="E113" s="2" t="n">
        <v>0</v>
      </c>
    </row>
    <row r="114" customFormat="false" ht="15" hidden="false" customHeight="false" outlineLevel="0" collapsed="false">
      <c r="A114" s="5" t="s">
        <v>139</v>
      </c>
      <c r="B114" s="2" t="n">
        <f aca="false">'Adjusted closes'!B115/'Adjusted closes'!B114-1</f>
        <v>0.00695131725833709</v>
      </c>
      <c r="C114" s="2" t="n">
        <f aca="false">'Adjusted closes'!C115/'Adjusted closes'!C114-1</f>
        <v>0.0209521532173094</v>
      </c>
      <c r="D114" s="2" t="n">
        <f aca="false">'Adjusted closes'!D115/'Adjusted closes'!D114-1</f>
        <v>0.00493488073246073</v>
      </c>
      <c r="E114" s="2" t="n">
        <v>0</v>
      </c>
    </row>
    <row r="115" customFormat="false" ht="15" hidden="false" customHeight="false" outlineLevel="0" collapsed="false">
      <c r="A115" s="5" t="s">
        <v>140</v>
      </c>
      <c r="B115" s="2" t="n">
        <f aca="false">'Adjusted closes'!B116/'Adjusted closes'!B115-1</f>
        <v>0.0232063530281275</v>
      </c>
      <c r="C115" s="2" t="n">
        <f aca="false">'Adjusted closes'!C116/'Adjusted closes'!C115-1</f>
        <v>0.0294959039782898</v>
      </c>
      <c r="D115" s="2" t="n">
        <f aca="false">'Adjusted closes'!D116/'Adjusted closes'!D115-1</f>
        <v>-0.0305103918715438</v>
      </c>
      <c r="E115" s="2" t="n">
        <v>0</v>
      </c>
    </row>
    <row r="116" customFormat="false" ht="15" hidden="false" customHeight="false" outlineLevel="0" collapsed="false">
      <c r="A116" s="5" t="s">
        <v>141</v>
      </c>
      <c r="B116" s="2" t="n">
        <f aca="false">'Adjusted closes'!B117/'Adjusted closes'!B116-1</f>
        <v>0.0206447647618353</v>
      </c>
      <c r="C116" s="2" t="n">
        <f aca="false">'Adjusted closes'!C117/'Adjusted closes'!C116-1</f>
        <v>-0.0025130670290554</v>
      </c>
      <c r="D116" s="2" t="n">
        <f aca="false">'Adjusted closes'!D117/'Adjusted closes'!D116-1</f>
        <v>0.0631901765479772</v>
      </c>
      <c r="E116" s="2" t="n">
        <v>0</v>
      </c>
    </row>
    <row r="117" customFormat="false" ht="15" hidden="false" customHeight="false" outlineLevel="0" collapsed="false">
      <c r="A117" s="5" t="s">
        <v>142</v>
      </c>
      <c r="B117" s="2" t="n">
        <f aca="false">'Adjusted closes'!B118/'Adjusted closes'!B117-1</f>
        <v>-0.0134373759781243</v>
      </c>
      <c r="C117" s="2" t="n">
        <f aca="false">'Adjusted closes'!C118/'Adjusted closes'!C117-1</f>
        <v>0.00664122971656656</v>
      </c>
      <c r="D117" s="2" t="n">
        <f aca="false">'Adjusted closes'!D118/'Adjusted closes'!D117-1</f>
        <v>-0.0363167302429719</v>
      </c>
      <c r="E117" s="2" t="n">
        <v>0</v>
      </c>
    </row>
    <row r="118" customFormat="false" ht="15" hidden="false" customHeight="false" outlineLevel="0" collapsed="false">
      <c r="A118" s="5" t="s">
        <v>143</v>
      </c>
      <c r="B118" s="2" t="n">
        <f aca="false">'Adjusted closes'!B119/'Adjusted closes'!B118-1</f>
        <v>0.0394635008590023</v>
      </c>
      <c r="C118" s="2" t="n">
        <f aca="false">'Adjusted closes'!C119/'Adjusted closes'!C118-1</f>
        <v>0.0472379202377804</v>
      </c>
      <c r="D118" s="2" t="n">
        <f aca="false">'Adjusted closes'!D119/'Adjusted closes'!D118-1</f>
        <v>0.00380907061372948</v>
      </c>
      <c r="E118" s="2" t="n">
        <v>0</v>
      </c>
    </row>
    <row r="119" customFormat="false" ht="15" hidden="false" customHeight="false" outlineLevel="0" collapsed="false">
      <c r="A119" s="5" t="s">
        <v>144</v>
      </c>
      <c r="B119" s="2" t="n">
        <f aca="false">'Adjusted closes'!B120/'Adjusted closes'!B119-1</f>
        <v>-0.0137960244199665</v>
      </c>
      <c r="C119" s="2" t="n">
        <f aca="false">'Adjusted closes'!C120/'Adjusted closes'!C119-1</f>
        <v>-0.0211230353390172</v>
      </c>
      <c r="D119" s="2" t="n">
        <f aca="false">'Adjusted closes'!D120/'Adjusted closes'!D119-1</f>
        <v>-0.0617632931388792</v>
      </c>
      <c r="E119" s="2" t="n">
        <v>0</v>
      </c>
    </row>
    <row r="120" customFormat="false" ht="15" hidden="false" customHeight="false" outlineLevel="0" collapsed="false">
      <c r="A120" s="5" t="s">
        <v>145</v>
      </c>
      <c r="B120" s="2" t="n">
        <f aca="false">'Adjusted closes'!B121/'Adjusted closes'!B120-1</f>
        <v>0.0235507749759796</v>
      </c>
      <c r="C120" s="2" t="n">
        <f aca="false">'Adjusted closes'!C121/'Adjusted closes'!C120-1</f>
        <v>0.0281853520083915</v>
      </c>
      <c r="D120" s="2" t="n">
        <f aca="false">'Adjusted closes'!D121/'Adjusted closes'!D120-1</f>
        <v>-0.030548106448076</v>
      </c>
      <c r="E120" s="2" t="n">
        <v>0</v>
      </c>
    </row>
    <row r="121" customFormat="false" ht="15" hidden="false" customHeight="false" outlineLevel="0" collapsed="false">
      <c r="A121" s="5" t="s">
        <v>146</v>
      </c>
      <c r="B121" s="2" t="n">
        <f aca="false">'Adjusted closes'!B122/'Adjusted closes'!B121-1</f>
        <v>0.0274719668484096</v>
      </c>
      <c r="C121" s="2" t="n">
        <f aca="false">'Adjusted closes'!C122/'Adjusted closes'!C121-1</f>
        <v>0.0296741188738194</v>
      </c>
      <c r="D121" s="2" t="n">
        <f aca="false">'Adjusted closes'!D122/'Adjusted closes'!D121-1</f>
        <v>-0.00488197260677681</v>
      </c>
      <c r="E121" s="2" t="n">
        <v>0</v>
      </c>
    </row>
    <row r="122" customFormat="false" ht="15" hidden="false" customHeight="false" outlineLevel="0" collapsed="false">
      <c r="A122" s="5" t="s">
        <v>147</v>
      </c>
      <c r="B122" s="2" t="n">
        <f aca="false">'Adjusted closes'!B123/'Adjusted closes'!B122-1</f>
        <v>-0.00253646847451161</v>
      </c>
      <c r="C122" s="2" t="n">
        <f aca="false">'Adjusted closes'!C123/'Adjusted closes'!C122-1</f>
        <v>0.0325133415390504</v>
      </c>
      <c r="D122" s="2" t="n">
        <f aca="false">'Adjusted closes'!D123/'Adjusted closes'!D122-1</f>
        <v>0.0131121328400685</v>
      </c>
      <c r="E122" s="2" t="n">
        <v>0</v>
      </c>
    </row>
    <row r="123" customFormat="false" ht="15" hidden="false" customHeight="false" outlineLevel="0" collapsed="false">
      <c r="A123" s="5" t="s">
        <v>148</v>
      </c>
      <c r="B123" s="2" t="n">
        <f aca="false">'Adjusted closes'!B124/'Adjusted closes'!B123-1</f>
        <v>-0.029629091045384</v>
      </c>
      <c r="C123" s="2" t="n">
        <f aca="false">'Adjusted closes'!C124/'Adjusted closes'!C123-1</f>
        <v>0.0981575549765898</v>
      </c>
      <c r="D123" s="2" t="n">
        <f aca="false">'Adjusted closes'!D124/'Adjusted closes'!D123-1</f>
        <v>0.0868990575635726</v>
      </c>
      <c r="E123" s="2" t="n">
        <v>0</v>
      </c>
    </row>
    <row r="124" customFormat="false" ht="15" hidden="false" customHeight="false" outlineLevel="0" collapsed="false">
      <c r="A124" s="5" t="s">
        <v>149</v>
      </c>
      <c r="B124" s="2" t="n">
        <f aca="false">'Adjusted closes'!B125/'Adjusted closes'!B124-1</f>
        <v>0.0562040474074634</v>
      </c>
      <c r="C124" s="2" t="n">
        <f aca="false">'Adjusted closes'!C125/'Adjusted closes'!C124-1</f>
        <v>-0.0613834910453736</v>
      </c>
      <c r="D124" s="2" t="n">
        <f aca="false">'Adjusted closes'!D125/'Adjusted closes'!D124-1</f>
        <v>-0.0590521949481231</v>
      </c>
      <c r="E124" s="2" t="n">
        <v>0</v>
      </c>
    </row>
    <row r="125" customFormat="false" ht="15" hidden="false" customHeight="false" outlineLevel="0" collapsed="false">
      <c r="A125" s="5" t="s">
        <v>150</v>
      </c>
      <c r="B125" s="2" t="n">
        <f aca="false">'Adjusted closes'!B126/'Adjusted closes'!B125-1</f>
        <v>-0.0157052874538087</v>
      </c>
      <c r="C125" s="2" t="n">
        <f aca="false">'Adjusted closes'!C126/'Adjusted closes'!C125-1</f>
        <v>0.01092219837042</v>
      </c>
      <c r="D125" s="2" t="n">
        <f aca="false">'Adjusted closes'!D126/'Adjusted closes'!D125-1</f>
        <v>-0.0215220378889802</v>
      </c>
      <c r="E125" s="2" t="n">
        <v>0</v>
      </c>
    </row>
    <row r="126" customFormat="false" ht="15" hidden="false" customHeight="false" outlineLevel="0" collapsed="false">
      <c r="A126" s="5" t="s">
        <v>151</v>
      </c>
      <c r="B126" s="2" t="n">
        <f aca="false">'Adjusted closes'!B127/'Adjusted closes'!B126-1</f>
        <v>0.00983372504973668</v>
      </c>
      <c r="C126" s="2" t="n">
        <f aca="false">'Adjusted closes'!C127/'Adjusted closes'!C126-1</f>
        <v>-0.0342516949794554</v>
      </c>
      <c r="D126" s="2" t="n">
        <f aca="false">'Adjusted closes'!D127/'Adjusted closes'!D126-1</f>
        <v>-0.00167167372236898</v>
      </c>
      <c r="E126" s="2" t="n">
        <v>0</v>
      </c>
    </row>
    <row r="127" customFormat="false" ht="15" hidden="false" customHeight="false" outlineLevel="0" collapsed="false">
      <c r="A127" s="5" t="s">
        <v>152</v>
      </c>
      <c r="B127" s="2" t="n">
        <f aca="false">'Adjusted closes'!B128/'Adjusted closes'!B127-1</f>
        <v>0.0128561261655742</v>
      </c>
      <c r="C127" s="2" t="n">
        <f aca="false">'Adjusted closes'!C128/'Adjusted closes'!C127-1</f>
        <v>-0.0237246352994304</v>
      </c>
      <c r="D127" s="2" t="n">
        <f aca="false">'Adjusted closes'!D128/'Adjusted closes'!D127-1</f>
        <v>0.00555210405076689</v>
      </c>
      <c r="E127" s="2" t="n">
        <v>0</v>
      </c>
    </row>
    <row r="128" customFormat="false" ht="15" hidden="false" customHeight="false" outlineLevel="0" collapsed="false">
      <c r="A128" s="5" t="s">
        <v>153</v>
      </c>
      <c r="B128" s="2" t="n">
        <f aca="false">'Adjusted closes'!B129/'Adjusted closes'!B128-1</f>
        <v>-0.0203121683267195</v>
      </c>
      <c r="C128" s="2" t="n">
        <f aca="false">'Adjusted closes'!C129/'Adjusted closes'!C128-1</f>
        <v>-0.0407206227924524</v>
      </c>
      <c r="D128" s="2" t="n">
        <f aca="false">'Adjusted closes'!D129/'Adjusted closes'!D128-1</f>
        <v>-0.0151621012329064</v>
      </c>
      <c r="E128" s="2" t="n">
        <v>0</v>
      </c>
    </row>
    <row r="129" customFormat="false" ht="15" hidden="false" customHeight="false" outlineLevel="0" collapsed="false">
      <c r="A129" s="5" t="s">
        <v>154</v>
      </c>
      <c r="B129" s="2" t="n">
        <f aca="false">'Adjusted closes'!B130/'Adjusted closes'!B129-1</f>
        <v>0.0225895019708593</v>
      </c>
      <c r="C129" s="2" t="n">
        <f aca="false">'Adjusted closes'!C130/'Adjusted closes'!C129-1</f>
        <v>0.0454603844455035</v>
      </c>
      <c r="D129" s="2" t="n">
        <f aca="false">'Adjusted closes'!D130/'Adjusted closes'!D129-1</f>
        <v>-0.0662098625928218</v>
      </c>
      <c r="E129" s="2" t="n">
        <v>0</v>
      </c>
    </row>
    <row r="130" customFormat="false" ht="15" hidden="false" customHeight="false" outlineLevel="0" collapsed="false">
      <c r="A130" s="5" t="s">
        <v>155</v>
      </c>
      <c r="B130" s="2" t="n">
        <f aca="false">'Adjusted closes'!B131/'Adjusted closes'!B130-1</f>
        <v>-0.0609505321675181</v>
      </c>
      <c r="C130" s="2" t="n">
        <f aca="false">'Adjusted closes'!C131/'Adjusted closes'!C130-1</f>
        <v>-0.0068945980615126</v>
      </c>
      <c r="D130" s="2" t="n">
        <f aca="false">'Adjusted closes'!D131/'Adjusted closes'!D130-1</f>
        <v>0.03707232801234</v>
      </c>
      <c r="E130" s="2" t="n">
        <v>0</v>
      </c>
    </row>
    <row r="131" customFormat="false" ht="15" hidden="false" customHeight="false" outlineLevel="0" collapsed="false">
      <c r="A131" s="5" t="s">
        <v>156</v>
      </c>
      <c r="B131" s="2" t="n">
        <f aca="false">'Adjusted closes'!B132/'Adjusted closes'!B131-1</f>
        <v>-0.0255156059420394</v>
      </c>
      <c r="C131" s="2" t="n">
        <f aca="false">'Adjusted closes'!C132/'Adjusted closes'!C131-1</f>
        <v>0.0196685770717808</v>
      </c>
      <c r="D131" s="2" t="n">
        <f aca="false">'Adjusted closes'!D132/'Adjusted closes'!D131-1</f>
        <v>-0.018011386601445</v>
      </c>
      <c r="E131" s="2" t="n">
        <v>0</v>
      </c>
    </row>
    <row r="132" customFormat="false" ht="15" hidden="false" customHeight="false" outlineLevel="0" collapsed="false">
      <c r="A132" s="5" t="s">
        <v>157</v>
      </c>
      <c r="B132" s="2" t="n">
        <f aca="false">'Adjusted closes'!B133/'Adjusted closes'!B132-1</f>
        <v>0.0850595415266731</v>
      </c>
      <c r="C132" s="2" t="n">
        <f aca="false">'Adjusted closes'!C133/'Adjusted closes'!C132-1</f>
        <v>-0.00408784837841725</v>
      </c>
      <c r="D132" s="2" t="n">
        <f aca="false">'Adjusted closes'!D133/'Adjusted closes'!D132-1</f>
        <v>0.0228336367908446</v>
      </c>
      <c r="E132" s="2" t="n">
        <v>0</v>
      </c>
    </row>
    <row r="133" customFormat="false" ht="15" hidden="false" customHeight="false" outlineLevel="0" collapsed="false">
      <c r="A133" s="5" t="s">
        <v>158</v>
      </c>
      <c r="B133" s="2" t="n">
        <f aca="false">'Adjusted closes'!B134/'Adjusted closes'!B133-1</f>
        <v>0.00365492911568821</v>
      </c>
      <c r="C133" s="2" t="n">
        <f aca="false">'Adjusted closes'!C134/'Adjusted closes'!C133-1</f>
        <v>-0.00867710040609626</v>
      </c>
      <c r="D133" s="2" t="n">
        <f aca="false">'Adjusted closes'!D134/'Adjusted closes'!D133-1</f>
        <v>-0.0675206283326248</v>
      </c>
      <c r="E133" s="2" t="n">
        <v>0</v>
      </c>
    </row>
    <row r="134" customFormat="false" ht="15" hidden="false" customHeight="false" outlineLevel="0" collapsed="false">
      <c r="A134" s="5" t="s">
        <v>159</v>
      </c>
      <c r="B134" s="2" t="n">
        <f aca="false">'Adjusted closes'!B135/'Adjusted closes'!B134-1</f>
        <v>-0.017282407630109</v>
      </c>
      <c r="C134" s="2" t="n">
        <f aca="false">'Adjusted closes'!C135/'Adjusted closes'!C134-1</f>
        <v>-0.00297173719360966</v>
      </c>
      <c r="D134" s="2" t="n">
        <f aca="false">'Adjusted closes'!D135/'Adjusted closes'!D134-1</f>
        <v>-0.00451333489733874</v>
      </c>
      <c r="E134" s="2" t="n">
        <v>0.0001</v>
      </c>
    </row>
    <row r="135" customFormat="false" ht="15" hidden="false" customHeight="false" outlineLevel="0" collapsed="false">
      <c r="A135" s="5" t="s">
        <v>160</v>
      </c>
      <c r="B135" s="2" t="n">
        <f aca="false">'Adjusted closes'!B136/'Adjusted closes'!B135-1</f>
        <v>-0.0497865397347415</v>
      </c>
      <c r="C135" s="2" t="n">
        <f aca="false">'Adjusted closes'!C136/'Adjusted closes'!C135-1</f>
        <v>0.0557307565448744</v>
      </c>
      <c r="D135" s="2" t="n">
        <f aca="false">'Adjusted closes'!D136/'Adjusted closes'!D135-1</f>
        <v>0.054109973519699</v>
      </c>
      <c r="E135" s="2" t="n">
        <v>0.0001</v>
      </c>
    </row>
    <row r="136" customFormat="false" ht="15" hidden="false" customHeight="false" outlineLevel="0" collapsed="false">
      <c r="A136" s="5" t="s">
        <v>161</v>
      </c>
      <c r="B136" s="2" t="n">
        <f aca="false">'Adjusted closes'!B137/'Adjusted closes'!B136-1</f>
        <v>-0.000825821220055922</v>
      </c>
      <c r="C136" s="2" t="n">
        <f aca="false">'Adjusted closes'!C137/'Adjusted closes'!C136-1</f>
        <v>0.030859470251313</v>
      </c>
      <c r="D136" s="2" t="n">
        <f aca="false">'Adjusted closes'!D137/'Adjusted closes'!D136-1</f>
        <v>0.109303438756183</v>
      </c>
      <c r="E136" s="2" t="n">
        <v>0.0002</v>
      </c>
    </row>
    <row r="137" customFormat="false" ht="15" hidden="false" customHeight="false" outlineLevel="0" collapsed="false">
      <c r="A137" s="5" t="s">
        <v>162</v>
      </c>
      <c r="B137" s="2" t="n">
        <f aca="false">'Adjusted closes'!B138/'Adjusted closes'!B137-1</f>
        <v>0.0672658951756633</v>
      </c>
      <c r="C137" s="2" t="n">
        <f aca="false">'Adjusted closes'!C138/'Adjusted closes'!C137-1</f>
        <v>-0.000932696485997253</v>
      </c>
      <c r="D137" s="2" t="n">
        <f aca="false">'Adjusted closes'!D138/'Adjusted closes'!D137-1</f>
        <v>-0.00842886046143432</v>
      </c>
      <c r="E137" s="2" t="n">
        <v>0.0002</v>
      </c>
    </row>
    <row r="138" customFormat="false" ht="15" hidden="false" customHeight="false" outlineLevel="0" collapsed="false">
      <c r="A138" s="5" t="s">
        <v>163</v>
      </c>
      <c r="B138" s="2" t="n">
        <f aca="false">'Adjusted closes'!B139/'Adjusted closes'!B138-1</f>
        <v>0.00394109688988764</v>
      </c>
      <c r="C138" s="2" t="n">
        <f aca="false">'Adjusted closes'!C139/'Adjusted closes'!C138-1</f>
        <v>-0.00736565839092551</v>
      </c>
      <c r="D138" s="2" t="n">
        <f aca="false">'Adjusted closes'!D139/'Adjusted closes'!D138-1</f>
        <v>0.0510880837080263</v>
      </c>
      <c r="E138" s="2" t="n">
        <v>0.0001</v>
      </c>
    </row>
    <row r="139" customFormat="false" ht="15" hidden="false" customHeight="false" outlineLevel="0" collapsed="false">
      <c r="A139" s="5" t="s">
        <v>164</v>
      </c>
      <c r="B139" s="2" t="n">
        <f aca="false">'Adjusted closes'!B140/'Adjusted closes'!B139-1</f>
        <v>0.0170116567573149</v>
      </c>
      <c r="C139" s="2" t="n">
        <f aca="false">'Adjusted closes'!C140/'Adjusted closes'!C139-1</f>
        <v>0.0080547284710355</v>
      </c>
      <c r="D139" s="2" t="n">
        <f aca="false">'Adjusted closes'!D140/'Adjusted closes'!D139-1</f>
        <v>-0.0613829670329327</v>
      </c>
      <c r="E139" s="2" t="n">
        <v>0.0001</v>
      </c>
    </row>
    <row r="140" customFormat="false" ht="15" hidden="false" customHeight="false" outlineLevel="0" collapsed="false">
      <c r="A140" s="5" t="s">
        <v>165</v>
      </c>
      <c r="B140" s="2" t="n">
        <f aca="false">'Adjusted closes'!B141/'Adjusted closes'!B140-1</f>
        <v>0.00347595229755027</v>
      </c>
      <c r="C140" s="2" t="n">
        <f aca="false">'Adjusted closes'!C141/'Adjusted closes'!C140-1</f>
        <v>0.0693412925312742</v>
      </c>
      <c r="D140" s="2" t="n">
        <f aca="false">'Adjusted closes'!D141/'Adjusted closes'!D140-1</f>
        <v>0.0896950187927905</v>
      </c>
      <c r="E140" s="2" t="n">
        <v>0.0002</v>
      </c>
    </row>
    <row r="141" customFormat="false" ht="15" hidden="false" customHeight="false" outlineLevel="0" collapsed="false">
      <c r="A141" s="5" t="s">
        <v>166</v>
      </c>
      <c r="B141" s="2" t="n">
        <f aca="false">'Adjusted closes'!B142/'Adjusted closes'!B141-1</f>
        <v>0.0364710738452663</v>
      </c>
      <c r="C141" s="2" t="n">
        <f aca="false">'Adjusted closes'!C142/'Adjusted closes'!C141-1</f>
        <v>0.0210252891120111</v>
      </c>
      <c r="D141" s="2" t="n">
        <f aca="false">'Adjusted closes'!D142/'Adjusted closes'!D141-1</f>
        <v>0.0198465603116094</v>
      </c>
      <c r="E141" s="2" t="n">
        <v>0.0002</v>
      </c>
    </row>
    <row r="142" customFormat="false" ht="15" hidden="false" customHeight="false" outlineLevel="0" collapsed="false">
      <c r="A142" s="5" t="s">
        <v>167</v>
      </c>
      <c r="B142" s="2" t="n">
        <f aca="false">'Adjusted closes'!B143/'Adjusted closes'!B142-1</f>
        <v>0.00119762707728954</v>
      </c>
      <c r="C142" s="2" t="n">
        <f aca="false">'Adjusted closes'!C143/'Adjusted closes'!C142-1</f>
        <v>-0.0101345125289292</v>
      </c>
      <c r="D142" s="2" t="n">
        <f aca="false">'Adjusted closes'!D143/'Adjusted closes'!D142-1</f>
        <v>-0.0325631655091258</v>
      </c>
      <c r="E142" s="2" t="n">
        <v>0.0002</v>
      </c>
    </row>
    <row r="143" customFormat="false" ht="15" hidden="false" customHeight="false" outlineLevel="0" collapsed="false">
      <c r="A143" s="5" t="s">
        <v>168</v>
      </c>
      <c r="B143" s="2" t="n">
        <f aca="false">'Adjusted closes'!B144/'Adjusted closes'!B143-1</f>
        <v>5.79923015633366E-005</v>
      </c>
      <c r="C143" s="2" t="n">
        <f aca="false">'Adjusted closes'!C144/'Adjusted closes'!C143-1</f>
        <v>-0.015084086989313</v>
      </c>
      <c r="D143" s="2" t="n">
        <f aca="false">'Adjusted closes'!D144/'Adjusted closes'!D143-1</f>
        <v>0.00689213510790787</v>
      </c>
      <c r="E143" s="2" t="n">
        <v>0.0002</v>
      </c>
    </row>
    <row r="144" customFormat="false" ht="15" hidden="false" customHeight="false" outlineLevel="0" collapsed="false">
      <c r="A144" s="5" t="s">
        <v>169</v>
      </c>
      <c r="B144" s="2" t="n">
        <f aca="false">'Adjusted closes'!B145/'Adjusted closes'!B144-1</f>
        <v>-0.0173370405502111</v>
      </c>
      <c r="C144" s="2" t="n">
        <f aca="false">'Adjusted closes'!C145/'Adjusted closes'!C144-1</f>
        <v>-0.0438063510242671</v>
      </c>
      <c r="D144" s="2" t="n">
        <f aca="false">'Adjusted closes'!D145/'Adjusted closes'!D144-1</f>
        <v>-0.0294491958469959</v>
      </c>
      <c r="E144" s="2" t="n">
        <v>0.0002</v>
      </c>
    </row>
    <row r="145" customFormat="false" ht="15" hidden="false" customHeight="false" outlineLevel="0" collapsed="false">
      <c r="A145" s="5" t="s">
        <v>170</v>
      </c>
      <c r="B145" s="2" t="n">
        <f aca="false">'Adjusted closes'!B146/'Adjusted closes'!B145-1</f>
        <v>0.0368384715412795</v>
      </c>
      <c r="C145" s="2" t="n">
        <f aca="false">'Adjusted closes'!C146/'Adjusted closes'!C145-1</f>
        <v>-0.0821375768235826</v>
      </c>
      <c r="D145" s="2" t="n">
        <f aca="false">'Adjusted closes'!D146/'Adjusted closes'!D145-1</f>
        <v>-0.0835657063915726</v>
      </c>
      <c r="E145" s="2" t="n">
        <v>0.0001</v>
      </c>
    </row>
    <row r="146" customFormat="false" ht="15" hidden="false" customHeight="false" outlineLevel="0" collapsed="false">
      <c r="A146" s="5" t="s">
        <v>171</v>
      </c>
      <c r="B146" s="2" t="n">
        <f aca="false">'Adjusted closes'!B147/'Adjusted closes'!B146-1</f>
        <v>0.0202716775963878</v>
      </c>
      <c r="C146" s="2" t="n">
        <f aca="false">'Adjusted closes'!C147/'Adjusted closes'!C146-1</f>
        <v>-0.00462603886065072</v>
      </c>
      <c r="D146" s="2" t="n">
        <f aca="false">'Adjusted closes'!D147/'Adjusted closes'!D146-1</f>
        <v>-0.0191498826814174</v>
      </c>
      <c r="E146" s="2" t="n">
        <v>0.0003</v>
      </c>
    </row>
    <row r="147" customFormat="false" ht="15" hidden="false" customHeight="false" outlineLevel="0" collapsed="false">
      <c r="A147" s="5" t="s">
        <v>172</v>
      </c>
      <c r="B147" s="2" t="n">
        <f aca="false">'Adjusted closes'!B148/'Adjusted closes'!B147-1</f>
        <v>0.0178949086540532</v>
      </c>
      <c r="C147" s="2" t="n">
        <f aca="false">'Adjusted closes'!C148/'Adjusted closes'!C147-1</f>
        <v>0.0081425404560036</v>
      </c>
      <c r="D147" s="2" t="n">
        <f aca="false">'Adjusted closes'!D148/'Adjusted closes'!D147-1</f>
        <v>0.0541921577258455</v>
      </c>
      <c r="E147" s="2" t="n">
        <v>0.0004</v>
      </c>
    </row>
    <row r="148" customFormat="false" ht="15" hidden="false" customHeight="false" outlineLevel="0" collapsed="false">
      <c r="A148" s="5" t="s">
        <v>173</v>
      </c>
      <c r="B148" s="2" t="n">
        <f aca="false">'Adjusted closes'!B149/'Adjusted closes'!B148-1</f>
        <v>0.0392913602819196</v>
      </c>
      <c r="C148" s="2" t="n">
        <f aca="false">'Adjusted closes'!C149/'Adjusted closes'!C148-1</f>
        <v>0.0158461492657118</v>
      </c>
      <c r="D148" s="2" t="n">
        <f aca="false">'Adjusted closes'!D149/'Adjusted closes'!D148-1</f>
        <v>0.0318476867848063</v>
      </c>
      <c r="E148" s="2" t="n">
        <v>0.0004</v>
      </c>
    </row>
    <row r="149" customFormat="false" ht="15" hidden="false" customHeight="false" outlineLevel="0" collapsed="false">
      <c r="A149" s="5" t="s">
        <v>174</v>
      </c>
      <c r="B149" s="2" t="n">
        <f aca="false">'Adjusted closes'!B150/'Adjusted closes'!B149-1</f>
        <v>0.00124994122121369</v>
      </c>
      <c r="C149" s="2" t="n">
        <f aca="false">'Adjusted closes'!C150/'Adjusted closes'!C149-1</f>
        <v>-0.00655126589724542</v>
      </c>
      <c r="D149" s="2" t="n">
        <f aca="false">'Adjusted closes'!D150/'Adjusted closes'!D149-1</f>
        <v>-0.00427746474772572</v>
      </c>
      <c r="E149" s="2" t="n">
        <v>0.0003</v>
      </c>
    </row>
    <row r="150" customFormat="false" ht="15" hidden="false" customHeight="false" outlineLevel="0" collapsed="false">
      <c r="A150" s="5" t="s">
        <v>175</v>
      </c>
      <c r="B150" s="2" t="n">
        <f aca="false">'Adjusted closes'!B151/'Adjusted closes'!B150-1</f>
        <v>0.00992635303399325</v>
      </c>
      <c r="C150" s="2" t="n">
        <f aca="false">'Adjusted closes'!C151/'Adjusted closes'!C150-1</f>
        <v>0.0157320010333937</v>
      </c>
      <c r="D150" s="2" t="n">
        <f aca="false">'Adjusted closes'!D151/'Adjusted closes'!D150-1</f>
        <v>0.017267481479825</v>
      </c>
      <c r="E150" s="2" t="n">
        <v>0.0005</v>
      </c>
    </row>
    <row r="151" customFormat="false" ht="15" hidden="false" customHeight="false" outlineLevel="0" collapsed="false">
      <c r="A151" s="5" t="s">
        <v>176</v>
      </c>
      <c r="B151" s="2" t="n">
        <f aca="false">'Adjusted closes'!B152/'Adjusted closes'!B151-1</f>
        <v>0.014112833882687</v>
      </c>
      <c r="C151" s="2" t="n">
        <f aca="false">'Adjusted closes'!C152/'Adjusted closes'!C151-1</f>
        <v>0.018878866248996</v>
      </c>
      <c r="D151" s="2" t="n">
        <f aca="false">'Adjusted closes'!D152/'Adjusted closes'!D151-1</f>
        <v>-0.00124197980171936</v>
      </c>
      <c r="E151" s="2" t="n">
        <v>0.0006</v>
      </c>
    </row>
    <row r="152" customFormat="false" ht="15" hidden="false" customHeight="false" outlineLevel="0" collapsed="false">
      <c r="A152" s="5" t="s">
        <v>177</v>
      </c>
      <c r="B152" s="2" t="n">
        <f aca="false">'Adjusted closes'!B153/'Adjusted closes'!B152-1</f>
        <v>0.00637509652744406</v>
      </c>
      <c r="C152" s="2" t="n">
        <f aca="false">'Adjusted closes'!C153/'Adjusted closes'!C152-1</f>
        <v>0.00791888015706022</v>
      </c>
      <c r="D152" s="2" t="n">
        <f aca="false">'Adjusted closes'!D153/'Adjusted closes'!D152-1</f>
        <v>-0.0215553477392809</v>
      </c>
      <c r="E152" s="2" t="n">
        <v>0.0006</v>
      </c>
    </row>
    <row r="153" customFormat="false" ht="15" hidden="false" customHeight="false" outlineLevel="0" collapsed="false">
      <c r="A153" s="5" t="s">
        <v>178</v>
      </c>
      <c r="B153" s="2" t="n">
        <f aca="false">'Adjusted closes'!B154/'Adjusted closes'!B153-1</f>
        <v>0.0205540045308874</v>
      </c>
      <c r="C153" s="2" t="n">
        <f aca="false">'Adjusted closes'!C154/'Adjusted closes'!C153-1</f>
        <v>-0.00658378518992675</v>
      </c>
      <c r="D153" s="2" t="n">
        <f aca="false">'Adjusted closes'!D154/'Adjusted closes'!D153-1</f>
        <v>0.0231317016995865</v>
      </c>
      <c r="E153" s="2" t="n">
        <v>0.0007</v>
      </c>
    </row>
    <row r="154" customFormat="false" ht="15" hidden="false" customHeight="false" outlineLevel="0" collapsed="false">
      <c r="A154" s="5" t="s">
        <v>179</v>
      </c>
      <c r="B154" s="2" t="n">
        <f aca="false">'Adjusted closes'!B155/'Adjusted closes'!B154-1</f>
        <v>0.00291762959926234</v>
      </c>
      <c r="C154" s="2" t="n">
        <f aca="false">'Adjusted closes'!C155/'Adjusted closes'!C154-1</f>
        <v>0.0340874636543918</v>
      </c>
      <c r="D154" s="2" t="n">
        <f aca="false">'Adjusted closes'!D155/'Adjusted closes'!D154-1</f>
        <v>0.0419875751124157</v>
      </c>
      <c r="E154" s="2" t="n">
        <v>0.0009</v>
      </c>
    </row>
    <row r="155" customFormat="false" ht="15" hidden="false" customHeight="false" outlineLevel="0" collapsed="false">
      <c r="A155" s="5" t="s">
        <v>180</v>
      </c>
      <c r="B155" s="2" t="n">
        <f aca="false">'Adjusted closes'!B156/'Adjusted closes'!B155-1</f>
        <v>0.0201495831389247</v>
      </c>
      <c r="C155" s="2" t="n">
        <f aca="false">'Adjusted closes'!C156/'Adjusted closes'!C155-1</f>
        <v>-0.0232292101951874</v>
      </c>
      <c r="D155" s="2" t="n">
        <f aca="false">'Adjusted closes'!D156/'Adjusted closes'!D155-1</f>
        <v>-0.03369891808976</v>
      </c>
      <c r="E155" s="2" t="n">
        <v>0.0009</v>
      </c>
    </row>
    <row r="156" customFormat="false" ht="15" hidden="false" customHeight="false" outlineLevel="0" collapsed="false">
      <c r="A156" s="5" t="s">
        <v>181</v>
      </c>
      <c r="B156" s="2" t="n">
        <f aca="false">'Adjusted closes'!B157/'Adjusted closes'!B156-1</f>
        <v>0.0235640861555277</v>
      </c>
      <c r="C156" s="2" t="n">
        <f aca="false">'Adjusted closes'!C157/'Adjusted closes'!C156-1</f>
        <v>-0.000385452369879191</v>
      </c>
      <c r="D156" s="2" t="n">
        <f aca="false">'Adjusted closes'!D157/'Adjusted closes'!D156-1</f>
        <v>-0.00748481368978693</v>
      </c>
      <c r="E156" s="2" t="n">
        <v>0.0009</v>
      </c>
    </row>
    <row r="157" customFormat="false" ht="15" hidden="false" customHeight="false" outlineLevel="0" collapsed="false">
      <c r="A157" s="5" t="s">
        <v>182</v>
      </c>
      <c r="B157" s="2" t="n">
        <f aca="false">'Adjusted closes'!B158/'Adjusted closes'!B157-1</f>
        <v>0.0305655041539847</v>
      </c>
      <c r="C157" s="2" t="n">
        <f aca="false">'Adjusted closes'!C158/'Adjusted closes'!C157-1</f>
        <v>0.00743124258628103</v>
      </c>
      <c r="D157" s="2" t="n">
        <f aca="false">'Adjusted closes'!D158/'Adjusted closes'!D157-1</f>
        <v>0.00356344005718623</v>
      </c>
      <c r="E157" s="2" t="n">
        <v>0.0008</v>
      </c>
    </row>
    <row r="158" customFormat="false" ht="15" hidden="false" customHeight="false" outlineLevel="0" collapsed="false">
      <c r="A158" s="5" t="s">
        <v>183</v>
      </c>
      <c r="B158" s="2" t="n">
        <f aca="false">'Adjusted closes'!B159/'Adjusted closes'!B158-1</f>
        <v>0.0121281626491794</v>
      </c>
      <c r="C158" s="2" t="n">
        <f aca="false">'Adjusted closes'!C159/'Adjusted closes'!C158-1</f>
        <v>0.0181265038774172</v>
      </c>
      <c r="D158" s="2" t="n">
        <f aca="false">'Adjusted closes'!D159/'Adjusted closes'!D158-1</f>
        <v>0.0210570031700104</v>
      </c>
      <c r="E158" s="2" t="n">
        <v>0.0009</v>
      </c>
    </row>
    <row r="159" customFormat="false" ht="15" hidden="false" customHeight="false" outlineLevel="0" collapsed="false">
      <c r="A159" s="5" t="s">
        <v>184</v>
      </c>
      <c r="B159" s="2" t="n">
        <f aca="false">'Adjusted closes'!B160/'Adjusted closes'!B159-1</f>
        <v>0.0563592870186997</v>
      </c>
      <c r="C159" s="2" t="n">
        <f aca="false">'Adjusted closes'!C160/'Adjusted closes'!C159-1</f>
        <v>-0.0325554543758778</v>
      </c>
      <c r="D159" s="2" t="n">
        <f aca="false">'Adjusted closes'!D160/'Adjusted closes'!D159-1</f>
        <v>0.0323493728316924</v>
      </c>
      <c r="E159" s="2" t="n">
        <v>0.0011</v>
      </c>
    </row>
    <row r="160" customFormat="false" ht="15" hidden="false" customHeight="false" outlineLevel="0" collapsed="false">
      <c r="A160" s="5" t="s">
        <v>185</v>
      </c>
      <c r="B160" s="2" t="n">
        <f aca="false">'Adjusted closes'!B161/'Adjusted closes'!B160-1</f>
        <v>-0.0363605301570853</v>
      </c>
      <c r="C160" s="2" t="n">
        <f aca="false">'Adjusted closes'!C161/'Adjusted closes'!C160-1</f>
        <v>-0.0304146024255071</v>
      </c>
      <c r="D160" s="2" t="n">
        <f aca="false">'Adjusted closes'!D161/'Adjusted closes'!D160-1</f>
        <v>-0.0207599020305664</v>
      </c>
      <c r="E160" s="2" t="n">
        <v>0.0011</v>
      </c>
    </row>
    <row r="161" customFormat="false" ht="15" hidden="false" customHeight="false" outlineLevel="0" collapsed="false">
      <c r="A161" s="5" t="s">
        <v>186</v>
      </c>
      <c r="B161" s="2" t="n">
        <f aca="false">'Adjusted closes'!B162/'Adjusted closes'!B161-1</f>
        <v>-0.0274102458910188</v>
      </c>
      <c r="C161" s="2" t="n">
        <f aca="false">'Adjusted closes'!C162/'Adjusted closes'!C161-1</f>
        <v>0.0285971334399879</v>
      </c>
      <c r="D161" s="2" t="n">
        <f aca="false">'Adjusted closes'!D162/'Adjusted closes'!D161-1</f>
        <v>0.00632000732421845</v>
      </c>
      <c r="E161" s="2" t="n">
        <v>0.0012</v>
      </c>
    </row>
    <row r="162" customFormat="false" ht="15" hidden="false" customHeight="false" outlineLevel="0" collapsed="false">
      <c r="A162" s="5" t="s">
        <v>187</v>
      </c>
      <c r="B162" s="2" t="n">
        <f aca="false">'Adjusted closes'!B163/'Adjusted closes'!B162-1</f>
        <v>0.00516799120499045</v>
      </c>
      <c r="C162" s="2" t="n">
        <f aca="false">'Adjusted closes'!C163/'Adjusted closes'!C162-1</f>
        <v>-0.0208818387917409</v>
      </c>
      <c r="D162" s="2" t="n">
        <f aca="false">'Adjusted closes'!D163/'Adjusted closes'!D162-1</f>
        <v>-0.00953974536054381</v>
      </c>
      <c r="E162" s="2" t="n">
        <v>0.0014</v>
      </c>
    </row>
    <row r="163" customFormat="false" ht="15" hidden="false" customHeight="false" outlineLevel="0" collapsed="false">
      <c r="A163" s="5" t="s">
        <v>188</v>
      </c>
      <c r="B163" s="2" t="n">
        <f aca="false">'Adjusted closes'!B164/'Adjusted closes'!B163-1</f>
        <v>0.0243091431635245</v>
      </c>
      <c r="C163" s="2" t="n">
        <f aca="false">'Adjusted closes'!C164/'Adjusted closes'!C163-1</f>
        <v>0.0200438197044319</v>
      </c>
      <c r="D163" s="2" t="n">
        <f aca="false">'Adjusted closes'!D164/'Adjusted closes'!D163-1</f>
        <v>-0.0119592094675771</v>
      </c>
      <c r="E163" s="2" t="n">
        <v>0.0014</v>
      </c>
    </row>
    <row r="164" customFormat="false" ht="15" hidden="false" customHeight="false" outlineLevel="0" collapsed="false">
      <c r="A164" s="5" t="s">
        <v>189</v>
      </c>
      <c r="B164" s="2" t="n">
        <f aca="false">'Adjusted closes'!B165/'Adjusted closes'!B164-1</f>
        <v>0.00575082679905026</v>
      </c>
      <c r="C164" s="2" t="n">
        <f aca="false">'Adjusted closes'!C165/'Adjusted closes'!C164-1</f>
        <v>0.00645814215326901</v>
      </c>
      <c r="D164" s="2" t="n">
        <f aca="false">'Adjusted closes'!D165/'Adjusted closes'!D164-1</f>
        <v>-0.0361494476312093</v>
      </c>
      <c r="E164" s="2" t="n">
        <v>0.0014</v>
      </c>
    </row>
    <row r="165" customFormat="false" ht="15" hidden="false" customHeight="false" outlineLevel="0" collapsed="false">
      <c r="A165" s="5" t="s">
        <v>190</v>
      </c>
      <c r="B165" s="2" t="n">
        <f aca="false">'Adjusted closes'!B166/'Adjusted closes'!B165-1</f>
        <v>0.0370461395567565</v>
      </c>
      <c r="C165" s="2" t="n">
        <f aca="false">'Adjusted closes'!C166/'Adjusted closes'!C165-1</f>
        <v>-0.0143686982606995</v>
      </c>
      <c r="D165" s="2" t="n">
        <f aca="false">'Adjusted closes'!D166/'Adjusted closes'!D165-1</f>
        <v>-0.0224189096325399</v>
      </c>
      <c r="E165" s="2" t="n">
        <v>0.0016</v>
      </c>
    </row>
    <row r="166" customFormat="false" ht="15" hidden="false" customHeight="false" outlineLevel="0" collapsed="false">
      <c r="A166" s="5" t="s">
        <v>191</v>
      </c>
      <c r="B166" s="2" t="n">
        <f aca="false">'Adjusted closes'!B167/'Adjusted closes'!B166-1</f>
        <v>0.0319202475587386</v>
      </c>
      <c r="C166" s="2" t="n">
        <f aca="false">'Adjusted closes'!C167/'Adjusted closes'!C166-1</f>
        <v>0.0131199283537431</v>
      </c>
      <c r="D166" s="2" t="n">
        <f aca="false">'Adjusted closes'!D167/'Adjusted closes'!D166-1</f>
        <v>-0.0213811171067678</v>
      </c>
      <c r="E166" s="2" t="n">
        <v>0.0016</v>
      </c>
    </row>
    <row r="167" customFormat="false" ht="15" hidden="false" customHeight="false" outlineLevel="0" collapsed="false">
      <c r="A167" s="5" t="s">
        <v>192</v>
      </c>
      <c r="B167" s="2" t="n">
        <f aca="false">'Adjusted closes'!B168/'Adjusted closes'!B167-1</f>
        <v>0.00594527419735536</v>
      </c>
      <c r="C167" s="2" t="n">
        <f aca="false">'Adjusted closes'!C168/'Adjusted closes'!C167-1</f>
        <v>-0.0286426826561496</v>
      </c>
      <c r="D167" s="2" t="n">
        <f aca="false">'Adjusted closes'!D168/'Adjusted closes'!D167-1</f>
        <v>-0.00660734724592704</v>
      </c>
      <c r="E167" s="2" t="n">
        <v>0.0015</v>
      </c>
    </row>
    <row r="168" customFormat="false" ht="15" hidden="false" customHeight="false" outlineLevel="0" collapsed="false">
      <c r="A168" s="5" t="s">
        <v>193</v>
      </c>
      <c r="B168" s="2" t="n">
        <f aca="false">'Adjusted closes'!B169/'Adjusted closes'!B168-1</f>
        <v>-0.0691036978761725</v>
      </c>
      <c r="C168" s="2" t="n">
        <f aca="false">'Adjusted closes'!C169/'Adjusted closes'!C168-1</f>
        <v>-0.0293054992027598</v>
      </c>
      <c r="D168" s="2" t="n">
        <f aca="false">'Adjusted closes'!D169/'Adjusted closes'!D168-1</f>
        <v>0.0211954535683756</v>
      </c>
      <c r="E168" s="2" t="n">
        <v>0.0019</v>
      </c>
    </row>
    <row r="169" customFormat="false" ht="15" hidden="false" customHeight="false" outlineLevel="0" collapsed="false">
      <c r="A169" s="5" t="s">
        <v>194</v>
      </c>
      <c r="B169" s="2" t="n">
        <f aca="false">'Adjusted closes'!B170/'Adjusted closes'!B169-1</f>
        <v>0.0185487964448379</v>
      </c>
      <c r="C169" s="2" t="n">
        <f aca="false">'Adjusted closes'!C170/'Adjusted closes'!C169-1</f>
        <v>0.0178726876207407</v>
      </c>
      <c r="D169" s="2" t="n">
        <f aca="false">'Adjusted closes'!D170/'Adjusted closes'!D169-1</f>
        <v>0.00338688132418952</v>
      </c>
      <c r="E169" s="2" t="n">
        <v>0.0018</v>
      </c>
    </row>
    <row r="170" customFormat="false" ht="15" hidden="false" customHeight="false" outlineLevel="0" collapsed="false">
      <c r="A170" s="5" t="s">
        <v>195</v>
      </c>
      <c r="B170" s="2" t="n">
        <f aca="false">'Adjusted closes'!B171/'Adjusted closes'!B170-1</f>
        <v>-0.0880483370580993</v>
      </c>
      <c r="C170" s="2" t="n">
        <f aca="false">'Adjusted closes'!C171/'Adjusted closes'!C170-1</f>
        <v>0.0585344745980538</v>
      </c>
      <c r="D170" s="2" t="n">
        <f aca="false">'Adjusted closes'!D171/'Adjusted closes'!D170-1</f>
        <v>0.0494201059306496</v>
      </c>
      <c r="E170" s="2" t="n">
        <v>0.0019</v>
      </c>
    </row>
    <row r="171" customFormat="false" ht="15" hidden="false" customHeight="false" outlineLevel="0" collapsed="false">
      <c r="A171" s="5" t="s">
        <v>196</v>
      </c>
      <c r="B171" s="2" t="n">
        <f aca="false">'Adjusted closes'!B172/'Adjusted closes'!B171-1</f>
        <v>0.0800653484093354</v>
      </c>
      <c r="C171" s="2" t="n">
        <f aca="false">'Adjusted closes'!C172/'Adjusted closes'!C171-1</f>
        <v>0.00378573092871837</v>
      </c>
      <c r="D171" s="2" t="n">
        <f aca="false">'Adjusted closes'!D172/'Adjusted closes'!D171-1</f>
        <v>0.0288659793814432</v>
      </c>
      <c r="E171" s="2" t="n">
        <v>0.0021</v>
      </c>
    </row>
    <row r="172" customFormat="false" ht="15" hidden="false" customHeight="false" outlineLevel="0" collapsed="false">
      <c r="A172" s="5" t="s">
        <v>197</v>
      </c>
      <c r="B172" s="2" t="n">
        <f aca="false">'Adjusted closes'!B173/'Adjusted closes'!B172-1</f>
        <v>0.0324160645573293</v>
      </c>
      <c r="C172" s="2" t="n">
        <f aca="false">'Adjusted closes'!C173/'Adjusted closes'!C172-1</f>
        <v>-0.0137637637440859</v>
      </c>
      <c r="D172" s="2" t="n">
        <f aca="false">'Adjusted closes'!D173/'Adjusted closes'!D172-1</f>
        <v>-0.00609220149282963</v>
      </c>
      <c r="E172" s="2" t="n">
        <v>0.0018</v>
      </c>
    </row>
    <row r="173" customFormat="false" ht="15" hidden="false" customHeight="false" outlineLevel="0" collapsed="false">
      <c r="A173" s="5" t="s">
        <v>198</v>
      </c>
      <c r="B173" s="2" t="n">
        <f aca="false">'Adjusted closes'!B174/'Adjusted closes'!B173-1</f>
        <v>0.01810041041243</v>
      </c>
      <c r="C173" s="2" t="n">
        <f aca="false">'Adjusted closes'!C174/'Adjusted closes'!C173-1</f>
        <v>0.0557163974186639</v>
      </c>
      <c r="D173" s="2" t="n">
        <f aca="false">'Adjusted closes'!D174/'Adjusted closes'!D173-1</f>
        <v>-0.0159689955774858</v>
      </c>
      <c r="E173" s="2" t="n">
        <v>0.0019</v>
      </c>
    </row>
    <row r="174" customFormat="false" ht="15" hidden="false" customHeight="false" outlineLevel="0" collapsed="false">
      <c r="A174" s="5" t="s">
        <v>199</v>
      </c>
      <c r="B174" s="2" t="n">
        <f aca="false">'Adjusted closes'!B175/'Adjusted closes'!B174-1</f>
        <v>0.0408521843398089</v>
      </c>
      <c r="C174" s="2" t="n">
        <f aca="false">'Adjusted closes'!C175/'Adjusted closes'!C174-1</f>
        <v>-0.0199107268142947</v>
      </c>
      <c r="D174" s="2" t="n">
        <f aca="false">'Adjusted closes'!D175/'Adjusted closes'!D174-1</f>
        <v>-0.0066388425031243</v>
      </c>
      <c r="E174" s="2" t="n">
        <v>0.0021</v>
      </c>
    </row>
    <row r="175" customFormat="false" ht="15" hidden="false" customHeight="false" outlineLevel="0" collapsed="false">
      <c r="A175" s="5" t="s">
        <v>200</v>
      </c>
      <c r="B175" s="2" t="n">
        <f aca="false">'Adjusted closes'!B176/'Adjusted closes'!B175-1</f>
        <v>-0.0637706928271968</v>
      </c>
      <c r="C175" s="2" t="n">
        <f aca="false">'Adjusted closes'!C176/'Adjusted closes'!C175-1</f>
        <v>0.06839253407028</v>
      </c>
      <c r="D175" s="2" t="n">
        <f aca="false">'Adjusted closes'!D176/'Adjusted closes'!D175-1</f>
        <v>0.0175742981554867</v>
      </c>
      <c r="E175" s="2" t="n">
        <v>0.0021</v>
      </c>
    </row>
    <row r="176" customFormat="false" ht="15" hidden="false" customHeight="false" outlineLevel="0" collapsed="false">
      <c r="A176" s="5" t="s">
        <v>201</v>
      </c>
      <c r="B176" s="2" t="n">
        <f aca="false">'Adjusted closes'!B177/'Adjusted closes'!B176-1</f>
        <v>0.069586201948886</v>
      </c>
      <c r="C176" s="2" t="n">
        <f aca="false">'Adjusted closes'!C177/'Adjusted closes'!C176-1</f>
        <v>0.00950128084385771</v>
      </c>
      <c r="D176" s="2" t="n">
        <f aca="false">'Adjusted closes'!D177/'Adjusted closes'!D176-1</f>
        <v>0.0800291491984897</v>
      </c>
      <c r="E176" s="2" t="n">
        <v>0.0018</v>
      </c>
    </row>
    <row r="177" customFormat="false" ht="15" hidden="false" customHeight="false" outlineLevel="0" collapsed="false">
      <c r="A177" s="5" t="s">
        <v>202</v>
      </c>
      <c r="B177" s="2" t="n">
        <f aca="false">'Adjusted closes'!B178/'Adjusted closes'!B177-1</f>
        <v>0.0151198110648096</v>
      </c>
      <c r="C177" s="2" t="n">
        <f aca="false">'Adjusted closes'!C178/'Adjusted closes'!C177-1</f>
        <v>0.00256486940528067</v>
      </c>
      <c r="D177" s="2" t="n">
        <f aca="false">'Adjusted closes'!D178/'Adjusted closes'!D177-1</f>
        <v>7.51483922998286E-005</v>
      </c>
      <c r="E177" s="2" t="n">
        <v>0.0019</v>
      </c>
    </row>
    <row r="178" customFormat="false" ht="15" hidden="false" customHeight="false" outlineLevel="0" collapsed="false">
      <c r="A178" s="5" t="s">
        <v>203</v>
      </c>
      <c r="B178" s="2" t="n">
        <f aca="false">'Adjusted closes'!B179/'Adjusted closes'!B178-1</f>
        <v>-0.0167439019305439</v>
      </c>
      <c r="C178" s="2" t="n">
        <f aca="false">'Adjusted closes'!C179/'Adjusted closes'!C178-1</f>
        <v>0.110491028321393</v>
      </c>
      <c r="D178" s="2" t="n">
        <f aca="false">'Adjusted closes'!D179/'Adjusted closes'!D178-1</f>
        <v>0.0791231345612986</v>
      </c>
      <c r="E178" s="2" t="n">
        <v>0.0016</v>
      </c>
    </row>
    <row r="179" customFormat="false" ht="15" hidden="false" customHeight="false" outlineLevel="0" collapsed="false">
      <c r="A179" s="5" t="s">
        <v>204</v>
      </c>
      <c r="B179" s="2" t="n">
        <f aca="false">'Adjusted closes'!B180/'Adjusted closes'!B179-1</f>
        <v>0.0194580791371533</v>
      </c>
      <c r="C179" s="2" t="n">
        <f aca="false">'Adjusted closes'!C180/'Adjusted closes'!C179-1</f>
        <v>-0.0267989834952412</v>
      </c>
      <c r="D179" s="2" t="n">
        <f aca="false">'Adjusted closes'!D180/'Adjusted closes'!D179-1</f>
        <v>-0.0339478600543478</v>
      </c>
      <c r="E179" s="2" t="n">
        <v>0.0018</v>
      </c>
    </row>
    <row r="180" customFormat="false" ht="15" hidden="false" customHeight="false" outlineLevel="0" collapsed="false">
      <c r="A180" s="5" t="s">
        <v>205</v>
      </c>
      <c r="B180" s="2" t="n">
        <f aca="false">'Adjusted closes'!B181/'Adjusted closes'!B180-1</f>
        <v>0.0221044500186214</v>
      </c>
      <c r="C180" s="2" t="n">
        <f aca="false">'Adjusted closes'!C181/'Adjusted closes'!C180-1</f>
        <v>-0.0111323734277645</v>
      </c>
      <c r="D180" s="2" t="n">
        <f aca="false">'Adjusted closes'!D181/'Adjusted closes'!D180-1</f>
        <v>0.0256354697470071</v>
      </c>
      <c r="E180" s="2" t="n">
        <v>0.0015</v>
      </c>
    </row>
    <row r="181" customFormat="false" ht="15" hidden="false" customHeight="false" outlineLevel="0" collapsed="false">
      <c r="A181" s="5" t="s">
        <v>206</v>
      </c>
      <c r="B181" s="2" t="n">
        <f aca="false">'Adjusted closes'!B182/'Adjusted closes'!B181-1</f>
        <v>0.0361985375500844</v>
      </c>
      <c r="C181" s="2" t="n">
        <f aca="false">'Adjusted closes'!C182/'Adjusted closes'!C181-1</f>
        <v>-0.004070479223513</v>
      </c>
      <c r="D181" s="2" t="n">
        <f aca="false">'Adjusted closes'!D182/'Adjusted closes'!D181-1</f>
        <v>-0.0320858828928852</v>
      </c>
      <c r="E181" s="2" t="n">
        <v>0.0012</v>
      </c>
    </row>
    <row r="182" customFormat="false" ht="15" hidden="false" customHeight="false" outlineLevel="0" collapsed="false">
      <c r="A182" s="5" t="s">
        <v>207</v>
      </c>
      <c r="B182" s="2" t="n">
        <f aca="false">'Adjusted closes'!B183/'Adjusted closes'!B182-1</f>
        <v>0.0290553120254962</v>
      </c>
      <c r="C182" s="2" t="n">
        <f aca="false">'Adjusted closes'!C183/'Adjusted closes'!C182-1</f>
        <v>-0.0319749652443845</v>
      </c>
      <c r="D182" s="2" t="n">
        <f aca="false">'Adjusted closes'!D183/'Adjusted closes'!D182-1</f>
        <v>0.0365587789338395</v>
      </c>
      <c r="E182" s="2" t="n">
        <v>0.0014</v>
      </c>
    </row>
    <row r="183" customFormat="false" ht="15" hidden="false" customHeight="false" outlineLevel="0" collapsed="false">
      <c r="A183" s="5" t="s">
        <v>208</v>
      </c>
      <c r="B183" s="2" t="n">
        <f aca="false">'Adjusted closes'!B184/'Adjusted closes'!B183-1</f>
        <v>-0.000404078744780212</v>
      </c>
      <c r="C183" s="2" t="n">
        <f aca="false">'Adjusted closes'!C184/'Adjusted closes'!C183-1</f>
        <v>0.0769110315450519</v>
      </c>
      <c r="D183" s="2" t="n">
        <f aca="false">'Adjusted closes'!D184/'Adjusted closes'!D183-1</f>
        <v>0.0449965584969032</v>
      </c>
      <c r="E183" s="2" t="n">
        <v>0.0013</v>
      </c>
    </row>
    <row r="184" customFormat="false" ht="15" hidden="false" customHeight="false" outlineLevel="0" collapsed="false">
      <c r="A184" s="5" t="s">
        <v>209</v>
      </c>
      <c r="B184" s="2" t="n">
        <f aca="false">'Adjusted closes'!B185/'Adjusted closes'!B184-1</f>
        <v>-0.0791655191407326</v>
      </c>
      <c r="C184" s="2" t="n">
        <f aca="false">'Adjusted closes'!C185/'Adjusted closes'!C184-1</f>
        <v>0.0662649232781365</v>
      </c>
      <c r="D184" s="2" t="n">
        <f aca="false">'Adjusted closes'!D185/'Adjusted closes'!D184-1</f>
        <v>-0.0063617286318457</v>
      </c>
      <c r="E184" s="2" t="n">
        <v>0.0012</v>
      </c>
    </row>
    <row r="185" customFormat="false" ht="15" hidden="false" customHeight="false" outlineLevel="0" collapsed="false">
      <c r="A185" s="5" t="s">
        <v>210</v>
      </c>
      <c r="B185" s="2" t="n">
        <f aca="false">'Adjusted closes'!B186/'Adjusted closes'!B185-1</f>
        <v>-0.124871076967277</v>
      </c>
      <c r="C185" s="2" t="n">
        <f aca="false">'Adjusted closes'!C186/'Adjusted closes'!C185-1</f>
        <v>0.0637664670990519</v>
      </c>
      <c r="D185" s="2" t="n">
        <f aca="false">'Adjusted closes'!D186/'Adjusted closes'!D185-1</f>
        <v>-0.00222403167674323</v>
      </c>
      <c r="E185" s="2" t="n">
        <v>0.0012</v>
      </c>
    </row>
    <row r="186" customFormat="false" ht="15" hidden="false" customHeight="false" outlineLevel="0" collapsed="false">
      <c r="A186" s="5" t="s">
        <v>211</v>
      </c>
      <c r="B186" s="2" t="n">
        <f aca="false">'Adjusted closes'!B187/'Adjusted closes'!B186-1</f>
        <v>0.126983004020136</v>
      </c>
      <c r="C186" s="2" t="n">
        <f aca="false">'Adjusted closes'!C187/'Adjusted closes'!C186-1</f>
        <v>0.0121901169930514</v>
      </c>
      <c r="D186" s="2" t="n">
        <f aca="false">'Adjusted closes'!D187/'Adjusted closes'!D186-1</f>
        <v>0.0726106030287743</v>
      </c>
      <c r="E186" s="2" t="n">
        <v>0</v>
      </c>
    </row>
    <row r="187" customFormat="false" ht="15" hidden="false" customHeight="false" outlineLevel="0" collapsed="false">
      <c r="A187" s="5" t="s">
        <v>212</v>
      </c>
      <c r="B187" s="2" t="n">
        <f aca="false">'Adjusted closes'!B188/'Adjusted closes'!B187-1</f>
        <v>0.0476456149334759</v>
      </c>
      <c r="C187" s="2" t="n">
        <f aca="false">'Adjusted closes'!C188/'Adjusted closes'!C187-1</f>
        <v>-0.0176188840567877</v>
      </c>
      <c r="D187" s="2" t="n">
        <f aca="false">'Adjusted closes'!D188/'Adjusted closes'!D187-1</f>
        <v>0.0258816154368209</v>
      </c>
      <c r="E187" s="2" t="n">
        <v>0.0001</v>
      </c>
    </row>
    <row r="188" customFormat="false" ht="15" hidden="false" customHeight="false" outlineLevel="0" collapsed="false">
      <c r="A188" s="5" t="s">
        <v>213</v>
      </c>
      <c r="B188" s="2" t="n">
        <f aca="false">'Adjusted closes'!B189/'Adjusted closes'!B188-1</f>
        <v>0.0177343514865245</v>
      </c>
      <c r="C188" s="2" t="n">
        <f aca="false">'Adjusted closes'!C189/'Adjusted closes'!C188-1</f>
        <v>0.00336555117890569</v>
      </c>
      <c r="D188" s="2" t="n">
        <f aca="false">'Adjusted closes'!D189/'Adjusted closes'!D188-1</f>
        <v>0.0273770263017643</v>
      </c>
      <c r="E188" s="2" t="n">
        <v>0.0001</v>
      </c>
    </row>
    <row r="189" customFormat="false" ht="15" hidden="false" customHeight="false" outlineLevel="0" collapsed="false">
      <c r="A189" s="5" t="s">
        <v>214</v>
      </c>
      <c r="B189" s="2" t="n">
        <f aca="false">'Adjusted closes'!B190/'Adjusted closes'!B189-1</f>
        <v>0.0588921998926977</v>
      </c>
      <c r="C189" s="2" t="n">
        <f aca="false">'Adjusted closes'!C190/'Adjusted closes'!C189-1</f>
        <v>0.0443518348782652</v>
      </c>
      <c r="D189" s="2" t="n">
        <f aca="false">'Adjusted closes'!D190/'Adjusted closes'!D189-1</f>
        <v>0.107904630970137</v>
      </c>
      <c r="E189" s="2" t="n">
        <v>0.0001</v>
      </c>
    </row>
    <row r="190" customFormat="false" ht="15" hidden="false" customHeight="false" outlineLevel="0" collapsed="false">
      <c r="A190" s="5" t="s">
        <v>215</v>
      </c>
      <c r="B190" s="2" t="n">
        <f aca="false">'Adjusted closes'!B191/'Adjusted closes'!B190-1</f>
        <v>0.069796826234013</v>
      </c>
      <c r="C190" s="2" t="n">
        <f aca="false">'Adjusted closes'!C191/'Adjusted closes'!C190-1</f>
        <v>-0.0504657024816739</v>
      </c>
      <c r="D190" s="2" t="n">
        <f aca="false">'Adjusted closes'!D191/'Adjusted closes'!D190-1</f>
        <v>-0.00323567312961914</v>
      </c>
      <c r="E190" s="2" t="n">
        <v>0.0001</v>
      </c>
    </row>
    <row r="191" customFormat="false" ht="15" hidden="false" customHeight="false" outlineLevel="0" collapsed="false">
      <c r="A191" s="5" t="s">
        <v>216</v>
      </c>
      <c r="B191" s="2" t="n">
        <f aca="false">'Adjusted closes'!B192/'Adjusted closes'!B191-1</f>
        <v>-0.0374439994335629</v>
      </c>
      <c r="C191" s="2" t="n">
        <f aca="false">'Adjusted closes'!C192/'Adjusted closes'!C191-1</f>
        <v>0.00773487669925466</v>
      </c>
      <c r="D191" s="2" t="n">
        <f aca="false">'Adjusted closes'!D192/'Adjusted closes'!D191-1</f>
        <v>-0.0417140433776253</v>
      </c>
      <c r="E191" s="2" t="n">
        <v>0.0001</v>
      </c>
    </row>
    <row r="192" customFormat="false" ht="15" hidden="false" customHeight="false" outlineLevel="0" collapsed="false">
      <c r="A192" s="5" t="s">
        <v>217</v>
      </c>
      <c r="B192" s="2" t="n">
        <f aca="false">'Adjusted closes'!B193/'Adjusted closes'!B192-1</f>
        <v>-0.0249331818746343</v>
      </c>
      <c r="C192" s="2" t="n">
        <f aca="false">'Adjusted closes'!C193/'Adjusted closes'!C192-1</f>
        <v>-0.0338528787782069</v>
      </c>
      <c r="D192" s="2" t="n">
        <f aca="false">'Adjusted closes'!D193/'Adjusted closes'!D192-1</f>
        <v>-0.00519420841411278</v>
      </c>
      <c r="E192" s="2" t="n">
        <v>0.0001</v>
      </c>
    </row>
    <row r="193" customFormat="false" ht="15" hidden="false" customHeight="false" outlineLevel="0" collapsed="false">
      <c r="A193" s="5" t="s">
        <v>218</v>
      </c>
      <c r="B193" s="2" t="n">
        <f aca="false">'Adjusted closes'!B194/'Adjusted closes'!B193-1</f>
        <v>0.108776881111635</v>
      </c>
      <c r="C193" s="2" t="n">
        <f aca="false">'Adjusted closes'!C194/'Adjusted closes'!C193-1</f>
        <v>0.0166391995803408</v>
      </c>
      <c r="D193" s="2" t="n">
        <f aca="false">'Adjusted closes'!D194/'Adjusted closes'!D193-1</f>
        <v>-0.0540862596160899</v>
      </c>
      <c r="E193" s="2" t="n">
        <v>0.0001</v>
      </c>
    </row>
    <row r="194" customFormat="false" ht="15" hidden="false" customHeight="false" outlineLevel="0" collapsed="false">
      <c r="A194" s="5" t="s">
        <v>219</v>
      </c>
      <c r="B194" s="2" t="n">
        <f aca="false">'Adjusted closes'!B195/'Adjusted closes'!B194-1</f>
        <v>0.0370480578351449</v>
      </c>
      <c r="C194" s="2" t="n">
        <f aca="false">'Adjusted closes'!C195/'Adjusted closes'!C194-1</f>
        <v>-0.0122764230462783</v>
      </c>
      <c r="D194" s="2" t="n">
        <f aca="false">'Adjusted closes'!D195/'Adjusted closes'!D194-1</f>
        <v>0.0701386126467505</v>
      </c>
      <c r="E194" s="2" t="n">
        <v>0.0001</v>
      </c>
    </row>
    <row r="195" customFormat="false" ht="15" hidden="false" customHeight="false" outlineLevel="0" collapsed="false">
      <c r="A195" s="5" t="s">
        <v>220</v>
      </c>
      <c r="B195" s="2" t="n">
        <f aca="false">'Adjusted closes'!B196/'Adjusted closes'!B195-1</f>
        <v>-0.010190203023283</v>
      </c>
      <c r="C195" s="2" t="n">
        <f aca="false">'Adjusted closes'!C196/'Adjusted closes'!C195-1</f>
        <v>-0.0363280339901025</v>
      </c>
      <c r="D195" s="2" t="n">
        <f aca="false">'Adjusted closes'!D196/'Adjusted closes'!D195-1</f>
        <v>-0.0322381698829524</v>
      </c>
      <c r="E195" s="2" t="n">
        <v>0</v>
      </c>
    </row>
    <row r="196" customFormat="false" ht="15" hidden="false" customHeight="false" outlineLevel="0" collapsed="false">
      <c r="A196" s="5" t="s">
        <v>221</v>
      </c>
      <c r="B196" s="2" t="n">
        <f aca="false">'Adjusted closes'!B197/'Adjusted closes'!B196-1</f>
        <v>0.0278052166710039</v>
      </c>
      <c r="C196" s="2" t="n">
        <f aca="false">'Adjusted closes'!C197/'Adjusted closes'!C196-1</f>
        <v>-0.0573292183314806</v>
      </c>
      <c r="D196" s="2" t="n">
        <f aca="false">'Adjusted closes'!D197/'Adjusted closes'!D196-1</f>
        <v>-0.0625688141681757</v>
      </c>
      <c r="E196" s="2" t="n">
        <v>0</v>
      </c>
    </row>
    <row r="197" customFormat="false" ht="15" hidden="false" customHeight="false" outlineLevel="0" collapsed="false">
      <c r="A197" s="5" t="s">
        <v>222</v>
      </c>
      <c r="B197" s="2" t="n">
        <f aca="false">'Adjusted closes'!B198/'Adjusted closes'!B197-1</f>
        <v>0.0453994850116137</v>
      </c>
      <c r="C197" s="2" t="n">
        <f aca="false">'Adjusted closes'!C198/'Adjusted closes'!C197-1</f>
        <v>-0.0524530866359851</v>
      </c>
      <c r="D197" s="2" t="n">
        <f aca="false">'Adjusted closes'!D198/'Adjusted closes'!D197-1</f>
        <v>-0.0114331059430164</v>
      </c>
      <c r="E197" s="2" t="n">
        <v>0</v>
      </c>
    </row>
    <row r="198" customFormat="false" ht="15" hidden="false" customHeight="false" outlineLevel="0" collapsed="false">
      <c r="A198" s="5" t="s">
        <v>223</v>
      </c>
      <c r="B198" s="2" t="n">
        <f aca="false">'Adjusted closes'!B199/'Adjusted closes'!B198-1</f>
        <v>0.0529104619526377</v>
      </c>
      <c r="C198" s="2" t="n">
        <f aca="false">'Adjusted closes'!C199/'Adjusted closes'!C198-1</f>
        <v>0.0249511979621748</v>
      </c>
      <c r="D198" s="2" t="n">
        <f aca="false">'Adjusted closes'!D199/'Adjusted closes'!D198-1</f>
        <v>0.0356338879032323</v>
      </c>
      <c r="E198" s="2" t="n">
        <v>0</v>
      </c>
    </row>
    <row r="199" customFormat="false" ht="15" hidden="false" customHeight="false" outlineLevel="0" collapsed="false">
      <c r="A199" s="5" t="s">
        <v>224</v>
      </c>
      <c r="B199" s="2" t="n">
        <f aca="false">'Adjusted closes'!B200/'Adjusted closes'!B199-1</f>
        <v>0.00656599138490033</v>
      </c>
      <c r="C199" s="2" t="n">
        <f aca="false">'Adjusted closes'!C200/'Adjusted closes'!C199-1</f>
        <v>2.14979649253433E-005</v>
      </c>
      <c r="D199" s="2" t="n">
        <f aca="false">'Adjusted closes'!D200/'Adjusted closes'!D199-1</f>
        <v>0.0767837796662592</v>
      </c>
      <c r="E199" s="2" t="n">
        <v>0</v>
      </c>
    </row>
    <row r="200" customFormat="false" ht="15" hidden="false" customHeight="false" outlineLevel="0" collapsed="false">
      <c r="A200" s="5" t="s">
        <v>225</v>
      </c>
      <c r="B200" s="2" t="n">
        <f aca="false">'Adjusted closes'!B201/'Adjusted closes'!B200-1</f>
        <v>0.0224274781778184</v>
      </c>
      <c r="C200" s="2" t="n">
        <f aca="false">'Adjusted closes'!C201/'Adjusted closes'!C200-1</f>
        <v>0.0441909036634536</v>
      </c>
      <c r="D200" s="2" t="n">
        <f aca="false">'Adjusted closes'!D201/'Adjusted closes'!D200-1</f>
        <v>-0.0714766209832553</v>
      </c>
      <c r="E200" s="2" t="n">
        <v>0</v>
      </c>
    </row>
    <row r="201" customFormat="false" ht="15" hidden="false" customHeight="false" outlineLevel="0" collapsed="false">
      <c r="A201" s="5" t="s">
        <v>226</v>
      </c>
      <c r="B201" s="2" t="n">
        <f aca="false">'Adjusted closes'!B202/'Adjusted closes'!B201-1</f>
        <v>0.0244126398426954</v>
      </c>
      <c r="C201" s="2" t="n">
        <f aca="false">'Adjusted closes'!C202/'Adjusted closes'!C201-1</f>
        <v>0.037166477458805</v>
      </c>
      <c r="D201" s="2" t="n">
        <f aca="false">'Adjusted closes'!D202/'Adjusted closes'!D201-1</f>
        <v>0.025297363508326</v>
      </c>
      <c r="E201" s="2" t="n">
        <v>0</v>
      </c>
    </row>
    <row r="202" customFormat="false" ht="15" hidden="false" customHeight="false" outlineLevel="0" collapsed="false">
      <c r="A202" s="5" t="s">
        <v>227</v>
      </c>
      <c r="B202" s="2" t="n">
        <f aca="false">'Adjusted closes'!B203/'Adjusted closes'!B202-1</f>
        <v>0.0297597124748832</v>
      </c>
      <c r="C202" s="2" t="n">
        <f aca="false">'Adjusted closes'!C203/'Adjusted closes'!C202-1</f>
        <v>-0.00340120488032114</v>
      </c>
      <c r="D202" s="2" t="n">
        <f aca="false">'Adjusted closes'!D203/'Adjusted closes'!D202-1</f>
        <v>-0.000765545149014169</v>
      </c>
      <c r="E202" s="2" t="n">
        <v>0</v>
      </c>
    </row>
    <row r="203" customFormat="false" ht="15" hidden="false" customHeight="false" outlineLevel="0" collapsed="false">
      <c r="A203" s="5" t="s">
        <v>228</v>
      </c>
      <c r="B203" s="2" t="n">
        <f aca="false">'Adjusted closes'!B204/'Adjusted closes'!B203-1</f>
        <v>-0.0466053763150125</v>
      </c>
      <c r="C203" s="2" t="n">
        <f aca="false">'Adjusted closes'!C204/'Adjusted closes'!C203-1</f>
        <v>-0.0290701352160068</v>
      </c>
      <c r="D203" s="2" t="n">
        <f aca="false">'Adjusted closes'!D204/'Adjusted closes'!D203-1</f>
        <v>-0.0322352592492412</v>
      </c>
      <c r="E203" s="2" t="n">
        <v>0</v>
      </c>
    </row>
    <row r="204" customFormat="false" ht="15" hidden="false" customHeight="false" outlineLevel="0" collapsed="false">
      <c r="A204" s="5" t="s">
        <v>229</v>
      </c>
      <c r="B204" s="2" t="n">
        <f aca="false">'Adjusted closes'!B205/'Adjusted closes'!B204-1</f>
        <v>0.0701635762012367</v>
      </c>
      <c r="C204" s="2" t="n">
        <f aca="false">'Adjusted closes'!C205/'Adjusted closes'!C204-1</f>
        <v>0.0246501642105414</v>
      </c>
      <c r="D204" s="2" t="n">
        <f aca="false">'Adjusted closes'!D205/'Adjusted closes'!D204-1</f>
        <v>0.0147971785270877</v>
      </c>
      <c r="E204" s="2" t="n">
        <v>0</v>
      </c>
    </row>
    <row r="205" customFormat="false" ht="15" hidden="false" customHeight="false" outlineLevel="0" collapsed="false">
      <c r="A205" s="5" t="s">
        <v>230</v>
      </c>
      <c r="B205" s="2" t="n">
        <f aca="false">'Adjusted closes'!B206/'Adjusted closes'!B205-1</f>
        <v>-0.00803497469394676</v>
      </c>
      <c r="C205" s="2" t="n">
        <f aca="false">'Adjusted closes'!C206/'Adjusted closes'!C205-1</f>
        <v>0.0277147312684207</v>
      </c>
      <c r="D205" s="2" t="n">
        <f aca="false">'Adjusted closes'!D206/'Adjusted closes'!D205-1</f>
        <v>-0.00690065369698556</v>
      </c>
      <c r="E205" s="2" t="n">
        <v>0</v>
      </c>
    </row>
    <row r="206" customFormat="false" ht="15" hidden="false" customHeight="false" outlineLevel="0" collapsed="false">
      <c r="A206" s="5" t="s">
        <v>231</v>
      </c>
      <c r="B206" s="2" t="n">
        <f aca="false">'Adjusted closes'!B207/'Adjusted closes'!B206-1</f>
        <v>0.0462478221240255</v>
      </c>
      <c r="C206" s="2" t="n">
        <f aca="false">'Adjusted closes'!C207/'Adjusted closes'!C206-1</f>
        <v>-0.0201375705970286</v>
      </c>
      <c r="D206" s="2" t="n">
        <f aca="false">'Adjusted closes'!D207/'Adjusted closes'!D206-1</f>
        <v>0.0329909771230645</v>
      </c>
      <c r="E206" s="2" t="n">
        <v>0.0001</v>
      </c>
    </row>
    <row r="207" customFormat="false" ht="15" hidden="false" customHeight="false" outlineLevel="0" collapsed="false">
      <c r="A207" s="5" t="s">
        <v>232</v>
      </c>
      <c r="B207" s="2" t="n">
        <f aca="false">'Adjusted closes'!B208/'Adjusted closes'!B207-1</f>
        <v>-0.0527413263269877</v>
      </c>
      <c r="C207" s="2" t="n">
        <f aca="false">'Adjusted closes'!C208/'Adjusted closes'!C207-1</f>
        <v>-0.0391392977259388</v>
      </c>
      <c r="D207" s="2" t="n">
        <f aca="false">'Adjusted closes'!D208/'Adjusted closes'!D207-1</f>
        <v>-0.0167876126770402</v>
      </c>
      <c r="E207" s="2" t="n">
        <v>0</v>
      </c>
    </row>
    <row r="208" customFormat="false" ht="15" hidden="false" customHeight="false" outlineLevel="0" collapsed="false">
      <c r="A208" s="5" t="s">
        <v>233</v>
      </c>
      <c r="B208" s="2" t="n">
        <f aca="false">'Adjusted closes'!B209/'Adjusted closes'!B208-1</f>
        <v>-0.0295169281824172</v>
      </c>
      <c r="C208" s="2" t="n">
        <f aca="false">'Adjusted closes'!C209/'Adjusted closes'!C208-1</f>
        <v>-0.0163299097477961</v>
      </c>
      <c r="D208" s="2" t="n">
        <f aca="false">'Adjusted closes'!D209/'Adjusted closes'!D208-1</f>
        <v>0.0612172572378262</v>
      </c>
      <c r="E208" s="2" t="n">
        <v>0</v>
      </c>
    </row>
    <row r="209" customFormat="false" ht="15" hidden="false" customHeight="false" outlineLevel="0" collapsed="false">
      <c r="A209" s="5" t="s">
        <v>234</v>
      </c>
      <c r="B209" s="2" t="n">
        <f aca="false">'Adjusted closes'!B210/'Adjusted closes'!B209-1</f>
        <v>0.0375903484186204</v>
      </c>
      <c r="C209" s="2" t="n">
        <f aca="false">'Adjusted closes'!C210/'Adjusted closes'!C209-1</f>
        <v>-0.0544439291904711</v>
      </c>
      <c r="D209" s="2" t="n">
        <f aca="false">'Adjusted closes'!D210/'Adjusted closes'!D209-1</f>
        <v>0.0127255799503043</v>
      </c>
      <c r="E209" s="2" t="n">
        <v>0</v>
      </c>
    </row>
    <row r="210" customFormat="false" ht="15" hidden="false" customHeight="false" outlineLevel="0" collapsed="false">
      <c r="A210" s="5" t="s">
        <v>235</v>
      </c>
      <c r="B210" s="2" t="n">
        <f aca="false">'Adjusted closes'!B211/'Adjusted closes'!B210-1</f>
        <v>-0.0877690188802769</v>
      </c>
      <c r="C210" s="2" t="n">
        <f aca="false">'Adjusted closes'!C211/'Adjusted closes'!C210-1</f>
        <v>-0.094238672249539</v>
      </c>
      <c r="D210" s="2" t="n">
        <f aca="false">'Adjusted closes'!D211/'Adjusted closes'!D210-1</f>
        <v>-0.0207029635246934</v>
      </c>
      <c r="E210" s="2" t="n">
        <v>0</v>
      </c>
    </row>
    <row r="211" customFormat="false" ht="15" hidden="false" customHeight="false" outlineLevel="0" collapsed="false">
      <c r="A211" s="5" t="s">
        <v>236</v>
      </c>
      <c r="B211" s="2" t="n">
        <f aca="false">'Adjusted closes'!B212/'Adjusted closes'!B211-1</f>
        <v>0.0022573109472579</v>
      </c>
      <c r="C211" s="2" t="n">
        <f aca="false">'Adjusted closes'!C212/'Adjusted closes'!C211-1</f>
        <v>-0.0225330552805403</v>
      </c>
      <c r="D211" s="2" t="n">
        <f aca="false">'Adjusted closes'!D212/'Adjusted closes'!D211-1</f>
        <v>-0.0326154776610681</v>
      </c>
      <c r="E211" s="2" t="n">
        <v>0.0003</v>
      </c>
    </row>
    <row r="212" customFormat="false" ht="15" hidden="false" customHeight="false" outlineLevel="0" collapsed="false">
      <c r="A212" s="5" t="s">
        <v>237</v>
      </c>
      <c r="B212" s="2" t="n">
        <f aca="false">'Adjusted closes'!B213/'Adjusted closes'!B212-1</f>
        <v>-0.0824605352014078</v>
      </c>
      <c r="C212" s="2" t="n">
        <f aca="false">'Adjusted closes'!C213/'Adjusted closes'!C212-1</f>
        <v>-0.0127455242583961</v>
      </c>
      <c r="D212" s="2" t="n">
        <f aca="false">'Adjusted closes'!D213/'Adjusted closes'!D212-1</f>
        <v>-0.0156596510771246</v>
      </c>
      <c r="E212" s="2" t="n">
        <v>0.0006</v>
      </c>
    </row>
    <row r="213" customFormat="false" ht="15" hidden="false" customHeight="false" outlineLevel="0" collapsed="false">
      <c r="A213" s="5" t="s">
        <v>238</v>
      </c>
      <c r="B213" s="2" t="n">
        <f aca="false">'Adjusted closes'!B214/'Adjusted closes'!B213-1</f>
        <v>0.0920875833077106</v>
      </c>
      <c r="C213" s="2" t="n">
        <f aca="false">'Adjusted closes'!C214/'Adjusted closes'!C213-1</f>
        <v>0.0243101565086656</v>
      </c>
      <c r="D213" s="2" t="n">
        <f aca="false">'Adjusted closes'!D214/'Adjusted closes'!D213-1</f>
        <v>-0.0258815174913126</v>
      </c>
      <c r="E213" s="2" t="n">
        <v>0.0008</v>
      </c>
    </row>
    <row r="214" customFormat="false" ht="15" hidden="false" customHeight="false" outlineLevel="0" collapsed="false">
      <c r="A214" s="5" t="s">
        <v>239</v>
      </c>
      <c r="B214" s="2" t="n">
        <f aca="false">'Adjusted closes'!B215/'Adjusted closes'!B214-1</f>
        <v>-0.0408020307558867</v>
      </c>
      <c r="C214" s="2" t="n">
        <f aca="false">'Adjusted closes'!C215/'Adjusted closes'!C214-1</f>
        <v>-0.0455312111390659</v>
      </c>
      <c r="D214" s="2" t="n">
        <f aca="false">'Adjusted closes'!D215/'Adjusted closes'!D214-1</f>
        <v>-0.029433282458307</v>
      </c>
      <c r="E214" s="2" t="n">
        <v>0.0019</v>
      </c>
    </row>
    <row r="215" customFormat="false" ht="15" hidden="false" customHeight="false" outlineLevel="0" collapsed="false">
      <c r="A215" s="5" t="s">
        <v>240</v>
      </c>
      <c r="B215" s="2" t="n">
        <f aca="false">'Adjusted closes'!B216/'Adjusted closes'!B215-1</f>
        <v>-0.092445995515028</v>
      </c>
      <c r="C215" s="2" t="n">
        <f aca="false">'Adjusted closes'!C216/'Adjusted closes'!C215-1</f>
        <v>-0.0823507633599133</v>
      </c>
      <c r="D215" s="2" t="n">
        <f aca="false">'Adjusted closes'!D216/'Adjusted closes'!D215-1</f>
        <v>-0.0288818106367752</v>
      </c>
      <c r="E215" s="2" t="n">
        <v>0.0019</v>
      </c>
    </row>
    <row r="216" customFormat="false" ht="15" hidden="false" customHeight="false" outlineLevel="0" collapsed="false">
      <c r="A216" s="5" t="s">
        <v>241</v>
      </c>
      <c r="B216" s="2" t="n">
        <f aca="false">'Adjusted closes'!B217/'Adjusted closes'!B216-1</f>
        <v>0.081275709795531</v>
      </c>
      <c r="C216" s="2" t="n">
        <f aca="false">'Adjusted closes'!C217/'Adjusted closes'!C216-1</f>
        <v>-0.0596444916074138</v>
      </c>
      <c r="D216" s="2" t="n">
        <f aca="false">'Adjusted closes'!D217/'Adjusted closes'!D216-1</f>
        <v>-0.0178444077035624</v>
      </c>
      <c r="E216" s="2" t="n">
        <v>0.0023</v>
      </c>
    </row>
    <row r="217" customFormat="false" ht="15" hidden="false" customHeight="false" outlineLevel="0" collapsed="false">
      <c r="A217" s="5" t="s">
        <v>242</v>
      </c>
      <c r="B217" s="2" t="n">
        <f aca="false">'Adjusted closes'!B218/'Adjusted closes'!B217-1</f>
        <v>0.055591480859331</v>
      </c>
      <c r="C217" s="2" t="n">
        <f aca="false">'Adjusted closes'!C218/'Adjusted closes'!C217-1</f>
        <v>0.0715106199000444</v>
      </c>
      <c r="D217" s="2" t="n">
        <f aca="false">'Adjusted closes'!D218/'Adjusted closes'!D217-1</f>
        <v>0.0849186596373048</v>
      </c>
      <c r="E217" s="2" t="n">
        <v>0.0029</v>
      </c>
    </row>
    <row r="218" customFormat="false" ht="15" hidden="false" customHeight="false" outlineLevel="0" collapsed="false">
      <c r="A218" s="5" t="s">
        <v>243</v>
      </c>
      <c r="B218" s="2" t="n">
        <f aca="false">'Adjusted closes'!B219/'Adjusted closes'!B218-1</f>
        <v>-0.0576283261249668</v>
      </c>
      <c r="C218" s="2" t="n">
        <f aca="false">'Adjusted closes'!C219/'Adjusted closes'!C218-1</f>
        <v>-0.0262005284404524</v>
      </c>
      <c r="D218" s="2" t="n">
        <f aca="false">'Adjusted closes'!D219/'Adjusted closes'!D218-1</f>
        <v>0.0293064856659404</v>
      </c>
      <c r="E218" s="2" t="n">
        <v>0.0033</v>
      </c>
    </row>
    <row r="219" customFormat="false" ht="15" hidden="false" customHeight="false" outlineLevel="0" collapsed="false">
      <c r="A219" s="5" t="s">
        <v>244</v>
      </c>
      <c r="B219" s="2" t="n">
        <f aca="false">'Adjusted closes'!B220/'Adjusted closes'!B219-1</f>
        <v>0.0628875273745588</v>
      </c>
      <c r="C219" s="2" t="n">
        <f aca="false">'Adjusted closes'!C220/'Adjusted closes'!C219-1</f>
        <v>0.0764363618062867</v>
      </c>
      <c r="D219" s="2" t="n">
        <f aca="false">'Adjusted closes'!D220/'Adjusted closes'!D219-1</f>
        <v>0.0575925743198109</v>
      </c>
      <c r="E219" s="2" t="n">
        <v>0.0035</v>
      </c>
    </row>
    <row r="220" customFormat="false" ht="15" hidden="false" customHeight="false" outlineLevel="0" collapsed="false">
      <c r="A220" s="5" t="s">
        <v>245</v>
      </c>
      <c r="B220" s="2" t="n">
        <f aca="false">'Adjusted closes'!B221/'Adjusted closes'!B220-1</f>
        <v>-0.0251427460450647</v>
      </c>
      <c r="C220" s="2" t="n">
        <f aca="false">'Adjusted closes'!C221/'Adjusted closes'!C220-1</f>
        <v>-0.0485057132056953</v>
      </c>
      <c r="D220" s="2" t="n">
        <f aca="false">'Adjusted closes'!D221/'Adjusted closes'!D220-1</f>
        <v>-0.0536759639164218</v>
      </c>
      <c r="E220" s="2" t="n">
        <v>0.0034</v>
      </c>
    </row>
    <row r="221" customFormat="false" ht="15" hidden="false" customHeight="false" outlineLevel="0" collapsed="false">
      <c r="A221" s="5" t="s">
        <v>246</v>
      </c>
      <c r="B221" s="2" t="n">
        <f aca="false">'Adjusted closes'!B222/'Adjusted closes'!B221-1</f>
        <v>0.0370778840814707</v>
      </c>
      <c r="C221" s="2" t="n">
        <f aca="false">'Adjusted closes'!C222/'Adjusted closes'!C221-1</f>
        <v>0.0483937208652758</v>
      </c>
      <c r="D221" s="2" t="n">
        <f aca="false">'Adjusted closes'!D222/'Adjusted closes'!D221-1</f>
        <v>0.079161282471661</v>
      </c>
      <c r="E221" s="2" t="n">
        <v>0.0036</v>
      </c>
    </row>
    <row r="222" customFormat="false" ht="15" hidden="false" customHeight="false" outlineLevel="0" collapsed="false">
      <c r="A222" s="5" t="s">
        <v>247</v>
      </c>
      <c r="B222" s="2" t="n">
        <f aca="false">'Adjusted closes'!B223/'Adjusted closes'!B222-1</f>
        <v>0.0159749582787205</v>
      </c>
      <c r="C222" s="2" t="n">
        <f aca="false">'Adjusted closes'!C223/'Adjusted closes'!C222-1</f>
        <v>0.00338368895390673</v>
      </c>
      <c r="D222" s="2" t="n">
        <f aca="false">'Adjusted closes'!D223/'Adjusted closes'!D222-1</f>
        <v>0.00862352265324717</v>
      </c>
      <c r="E222" s="2" t="n">
        <v>0.0035</v>
      </c>
    </row>
    <row r="223" customFormat="false" ht="15" hidden="false" customHeight="false" outlineLevel="0" collapsed="false">
      <c r="A223" s="5" t="s">
        <v>248</v>
      </c>
      <c r="B223" s="2" t="n">
        <f aca="false">'Adjusted closes'!B224/'Adjusted closes'!B223-1</f>
        <v>0.00461609198925594</v>
      </c>
      <c r="C223" s="2" t="n">
        <f aca="false">'Adjusted closes'!C224/'Adjusted closes'!C223-1</f>
        <v>-0.0301532258932794</v>
      </c>
      <c r="D223" s="2" t="n">
        <f aca="false">'Adjusted closes'!D224/'Adjusted closes'!D223-1</f>
        <v>-0.0134198900789219</v>
      </c>
      <c r="E223" s="2" t="n">
        <v>0.0036</v>
      </c>
    </row>
    <row r="224" customFormat="false" ht="15" hidden="false" customHeight="false" outlineLevel="0" collapsed="false">
      <c r="A224" s="5" t="s">
        <v>249</v>
      </c>
      <c r="B224" s="2" t="n">
        <f aca="false">'Adjusted closes'!B225/'Adjusted closes'!B224-1</f>
        <v>0.0647996767556445</v>
      </c>
      <c r="C224" s="2" t="n">
        <f aca="false">'Adjusted closes'!C225/'Adjusted closes'!C224-1</f>
        <v>0.00217108943020006</v>
      </c>
      <c r="D224" s="2" t="n">
        <f aca="false">'Adjusted closes'!D225/'Adjusted closes'!D224-1</f>
        <v>-0.0222137060611005</v>
      </c>
      <c r="E224" s="2" t="n">
        <v>0.004</v>
      </c>
    </row>
    <row r="225" customFormat="false" ht="15" hidden="false" customHeight="false" outlineLevel="0" collapsed="false">
      <c r="A225" s="5" t="s">
        <v>250</v>
      </c>
      <c r="B225" s="2" t="n">
        <f aca="false">'Adjusted closes'!B226/'Adjusted closes'!B225-1</f>
        <v>0.0327333799266485</v>
      </c>
      <c r="C225" s="2" t="n">
        <f aca="false">'Adjusted closes'!C226/'Adjusted closes'!C225-1</f>
        <v>-0.0254423393151514</v>
      </c>
      <c r="D225" s="2" t="n">
        <f aca="false">'Adjusted closes'!D226/'Adjusted closes'!D225-1</f>
        <v>0.0228866423586269</v>
      </c>
      <c r="E225" s="2" t="n">
        <v>0.0045</v>
      </c>
    </row>
    <row r="226" customFormat="false" ht="15" hidden="false" customHeight="false" outlineLevel="0" collapsed="false">
      <c r="A226" s="5" t="s">
        <v>251</v>
      </c>
      <c r="B226" s="2" t="n">
        <f aca="false">'Adjusted closes'!B227/'Adjusted closes'!B226-1</f>
        <v>-0.0162519981254178</v>
      </c>
      <c r="C226" s="2" t="n">
        <f aca="false">'Adjusted closes'!C227/'Adjusted closes'!C226-1</f>
        <v>-0.0314207520076565</v>
      </c>
      <c r="D226" s="2" t="n">
        <f aca="false">'Adjusted closes'!D227/'Adjusted closes'!D226-1</f>
        <v>-0.0127776350593155</v>
      </c>
      <c r="E226" s="2" t="n">
        <v>0.0045</v>
      </c>
    </row>
    <row r="227" customFormat="false" ht="15" hidden="false" customHeight="false" outlineLevel="0" collapsed="false">
      <c r="A227" s="5" t="s">
        <v>252</v>
      </c>
      <c r="B227" s="2" t="n">
        <f aca="false">'Adjusted closes'!B228/'Adjusted closes'!B227-1</f>
        <v>-0.0474345042559357</v>
      </c>
      <c r="C227" s="2" t="n">
        <f aca="false">'Adjusted closes'!C228/'Adjusted closes'!C227-1</f>
        <v>-0.0795113330539139</v>
      </c>
      <c r="D227" s="2" t="n">
        <f aca="false">'Adjusted closes'!D228/'Adjusted closes'!D227-1</f>
        <v>-0.0476058611311218</v>
      </c>
      <c r="E227" s="2" t="n">
        <v>0.0043</v>
      </c>
    </row>
    <row r="228" customFormat="false" ht="15" hidden="false" customHeight="false" outlineLevel="0" collapsed="false">
      <c r="A228" s="5" t="s">
        <v>253</v>
      </c>
      <c r="B228" s="2" t="n">
        <f aca="false">'Adjusted closes'!B229/'Adjusted closes'!B228-1</f>
        <v>-0.0217086805704633</v>
      </c>
      <c r="C228" s="2" t="n">
        <f aca="false">'Adjusted closes'!C229/'Adjusted closes'!C228-1</f>
        <v>-0.054631965482924</v>
      </c>
      <c r="D228" s="2" t="n">
        <f aca="false">'Adjusted closes'!D229/'Adjusted closes'!D228-1</f>
        <v>0.0737241155709336</v>
      </c>
      <c r="E228" s="2" t="n">
        <v>0.0047</v>
      </c>
    </row>
    <row r="229" customFormat="false" ht="15" hidden="false" customHeight="false" outlineLevel="0" collapsed="false">
      <c r="A229" s="5" t="s">
        <v>254</v>
      </c>
      <c r="B229" s="2" t="n">
        <f aca="false">'Adjusted closes'!B230/'Adjusted closes'!B229-1</f>
        <v>0.0913439918727319</v>
      </c>
      <c r="C229" s="2" t="n">
        <f aca="false">'Adjusted closes'!C230/'Adjusted closes'!C229-1</f>
        <v>0.0992389297505376</v>
      </c>
      <c r="D229" s="2" t="n">
        <f aca="false">'Adjusted closes'!D230/'Adjusted closes'!D229-1</f>
        <v>0.0253137256494707</v>
      </c>
      <c r="E229" s="2" t="n">
        <v>0.0044</v>
      </c>
    </row>
    <row r="230" customFormat="false" ht="15" hidden="false" customHeight="false" outlineLevel="0" collapsed="false">
      <c r="A230" s="5" t="s">
        <v>255</v>
      </c>
      <c r="B230" s="2" t="n">
        <f aca="false">'Adjusted closes'!B231/'Adjusted closes'!B230-1</f>
        <v>0.0456552642502703</v>
      </c>
      <c r="C230" s="2" t="n">
        <f aca="false">'Adjusted closes'!C231/'Adjusted closes'!C230-1</f>
        <v>0.0868574077425985</v>
      </c>
      <c r="D230" s="2" t="n">
        <f aca="false">'Adjusted closes'!D231/'Adjusted closes'!D230-1</f>
        <v>0.0128211823520281</v>
      </c>
      <c r="E230" s="2" t="n">
        <v>0.0043</v>
      </c>
    </row>
    <row r="231" customFormat="false" ht="15" hidden="false" customHeight="false" outlineLevel="0" collapsed="false">
      <c r="A231" s="5" t="s">
        <v>256</v>
      </c>
      <c r="B231" s="2" t="n">
        <f aca="false">'Adjusted closes'!B232/'Adjusted closes'!B231-1</f>
        <v>0.0159264180693861</v>
      </c>
      <c r="C231" s="2" t="n">
        <f aca="false">'Adjusted closes'!C232/'Adjusted closes'!C231-1</f>
        <v>-0.0224513969844953</v>
      </c>
      <c r="D231" s="2" t="n">
        <f aca="false">'Adjusted closes'!D232/'Adjusted closes'!D231-1</f>
        <v>-0.0142281803983664</v>
      </c>
      <c r="E231" s="2" t="n">
        <v>0.0047</v>
      </c>
    </row>
    <row r="232" customFormat="false" ht="15" hidden="false" customHeight="false" outlineLevel="0" collapsed="false">
      <c r="A232" s="5" t="s">
        <v>257</v>
      </c>
      <c r="B232" s="2" t="n">
        <f aca="false">'Adjusted closes'!B233/'Adjusted closes'!B232-1</f>
        <v>0.0521868030474337</v>
      </c>
      <c r="C232" s="2" t="n">
        <f aca="false">'Adjusted closes'!C233/'Adjusted closes'!C232-1</f>
        <v>-0.022522123217805</v>
      </c>
      <c r="D232" s="2" t="n">
        <f aca="false">'Adjusted closes'!D233/'Adjusted closes'!D232-1</f>
        <v>0.00456354801951964</v>
      </c>
      <c r="E232" s="2" t="n">
        <v>0.0042</v>
      </c>
    </row>
    <row r="233" customFormat="false" ht="15" hidden="false" customHeight="false" outlineLevel="0" collapsed="false">
      <c r="A233" s="5" t="s">
        <v>258</v>
      </c>
      <c r="B233" s="2" t="n">
        <f aca="false">'Adjusted closes'!B234/'Adjusted closes'!B233-1</f>
        <v>0.0327020961654279</v>
      </c>
      <c r="C233" s="2" t="n">
        <f aca="false">'Adjusted closes'!C234/'Adjusted closes'!C233-1</f>
        <v>0.00782880333368863</v>
      </c>
      <c r="D233" s="2" t="n">
        <f aca="false">'Adjusted closes'!D234/'Adjusted closes'!D233-1</f>
        <v>0.0866832384646257</v>
      </c>
      <c r="E233" s="2" t="n">
        <v>0.0043</v>
      </c>
    </row>
    <row r="234" customFormat="false" ht="15" hidden="false" customHeight="false" outlineLevel="0" collapsed="false">
      <c r="A234" s="5" t="s">
        <v>259</v>
      </c>
      <c r="B234" s="2" t="n">
        <f aca="false">'Adjusted closes'!B235/'Adjusted closes'!B234-1</f>
        <v>-0.0403196199802071</v>
      </c>
      <c r="C234" s="2" t="n">
        <f aca="false">'Adjusted closes'!C235/'Adjusted closes'!C234-1</f>
        <v>-0.0645542684043433</v>
      </c>
      <c r="D234" s="2" t="n">
        <f aca="false">'Adjusted closes'!D235/'Adjusted closes'!D234-1</f>
        <v>0.0298949730701512</v>
      </c>
      <c r="E234" s="2" t="n">
        <v>0.0047</v>
      </c>
    </row>
    <row r="235" customFormat="false" ht="15" hidden="false" customHeight="false" outlineLevel="0" collapsed="false">
      <c r="A235" s="5" t="s">
        <v>260</v>
      </c>
      <c r="B235" s="2" t="n">
        <f aca="false">'Adjusted closes'!B236/'Adjusted closes'!B235-1</f>
        <v>0.0505797064167746</v>
      </c>
      <c r="C235" s="2" t="n">
        <f aca="false">'Adjusted closes'!C236/'Adjusted closes'!C235-1</f>
        <v>0.0288694792912458</v>
      </c>
      <c r="D235" s="2" t="n">
        <f aca="false">'Adjusted closes'!D236/'Adjusted closes'!D235-1</f>
        <v>0.0161892104291272</v>
      </c>
      <c r="E235" s="2" t="n">
        <v>0.0044</v>
      </c>
    </row>
    <row r="236" customFormat="false" ht="15" hidden="false" customHeight="false" outlineLevel="0" collapsed="false">
      <c r="A236" s="5" t="s">
        <v>261</v>
      </c>
      <c r="B236" s="2" t="n">
        <f aca="false">'Adjusted closes'!B237/'Adjusted closes'!B236-1</f>
        <v>0.0352801249763335</v>
      </c>
      <c r="C236" s="2" t="n">
        <f aca="false">'Adjusted closes'!C237/'Adjusted closes'!C236-1</f>
        <v>0.0181716068876585</v>
      </c>
      <c r="D236" s="2" t="n">
        <f aca="false">'Adjusted closes'!D237/'Adjusted closes'!D236-1</f>
        <v>-0.00134699740274591</v>
      </c>
      <c r="E236" s="2" t="n">
        <v>0.0041</v>
      </c>
    </row>
    <row r="237" customFormat="false" ht="15" hidden="false" customHeight="false" outlineLevel="0" collapsed="false">
      <c r="A237" s="5" t="s">
        <v>262</v>
      </c>
      <c r="B237" s="2" t="n">
        <f aca="false">'Adjusted closes'!B238/'Adjusted closes'!B237-1</f>
        <v>0.0121092607175139</v>
      </c>
      <c r="C237" s="2" t="n">
        <f aca="false">'Adjusted closes'!C238/'Adjusted closes'!C237-1</f>
        <v>0.0362992731146834</v>
      </c>
      <c r="D237" s="2" t="n">
        <f aca="false">'Adjusted closes'!D238/'Adjusted closes'!D237-1</f>
        <v>0.0536719633493827</v>
      </c>
      <c r="E237" s="2" t="n">
        <v>0.0045</v>
      </c>
    </row>
    <row r="238" customFormat="false" ht="15" hidden="false" customHeight="false" outlineLevel="0" collapsed="false">
      <c r="A238" s="5" t="s">
        <v>263</v>
      </c>
      <c r="B238" s="2" t="n">
        <f aca="false">'Adjusted closes'!B239/'Adjusted closes'!B238-1</f>
        <v>0.0233653053649696</v>
      </c>
      <c r="C238" s="2" t="n">
        <f aca="false">'Adjusted closes'!C239/'Adjusted closes'!C238-1</f>
        <v>0.0211120663577895</v>
      </c>
      <c r="D238" s="2" t="n">
        <f aca="false">'Adjusted closes'!D239/'Adjusted closes'!D238-1</f>
        <v>0.020922490269365</v>
      </c>
      <c r="E238" s="2" t="n">
        <v>0.0048</v>
      </c>
    </row>
    <row r="239" customFormat="false" ht="15" hidden="false" customHeight="false" outlineLevel="0" collapsed="false">
      <c r="A239" s="5" t="s">
        <v>264</v>
      </c>
      <c r="B239" s="2" t="n">
        <f aca="false">'Adjusted closes'!B240/'Adjusted closes'!B239-1</f>
        <v>0.0210047126427968</v>
      </c>
      <c r="C239" s="2" t="n">
        <f aca="false">'Adjusted closes'!C240/'Adjusted closes'!C239-1</f>
        <v>0.0199945620829014</v>
      </c>
      <c r="D239" s="2" t="n">
        <f aca="false">'Adjusted closes'!D240/'Adjusted closes'!D239-1</f>
        <v>0.0508885149125329</v>
      </c>
      <c r="E239" s="2" t="n">
        <v>0.004</v>
      </c>
    </row>
    <row r="240" customFormat="false" ht="15" hidden="false" customHeight="false" outlineLevel="0" collapsed="false">
      <c r="A240" s="5" t="s">
        <v>265</v>
      </c>
      <c r="B240" s="2" t="n">
        <f aca="false">'Adjusted closes'!B241/'Adjusted closes'!B240-1</f>
        <v>-0.00892360497795108</v>
      </c>
      <c r="C240" s="2" t="n">
        <f aca="false">'Adjusted closes'!C241/'Adjusted closes'!C240-1</f>
        <v>-0.0545487605619419</v>
      </c>
      <c r="D240" s="2" t="n">
        <f aca="false">'Adjusted closes'!D241/'Adjusted closes'!D240-1</f>
        <v>0.0429934874237088</v>
      </c>
      <c r="E240" s="2" t="n">
        <v>0.0039</v>
      </c>
    </row>
    <row r="241" customFormat="false" ht="15" hidden="false" customHeight="false" outlineLevel="0" collapsed="false">
      <c r="A241" s="5" t="s">
        <v>266</v>
      </c>
      <c r="B241" s="2" t="n">
        <f aca="false">'Adjusted closes'!B242/'Adjusted closes'!B241-1</f>
        <v>0.0596335891777746</v>
      </c>
      <c r="C241" s="2" t="n">
        <f aca="false">'Adjusted closes'!C242/'Adjusted closes'!C241-1</f>
        <v>0.0198719026651404</v>
      </c>
      <c r="D241" s="2" t="n">
        <f aca="false">'Adjusted closes'!D242/'Adjusted closes'!D241-1</f>
        <v>-0.031241364603208</v>
      </c>
      <c r="E241" s="2" t="n">
        <v>0.004</v>
      </c>
    </row>
    <row r="242" customFormat="false" ht="15" hidden="false" customHeight="false" outlineLevel="0" collapsed="false">
      <c r="A242" s="5" t="s">
        <v>267</v>
      </c>
      <c r="B242" s="2" t="n">
        <f aca="false">'Adjusted closes'!B243/'Adjusted closes'!B242-1</f>
        <v>-0.0240603264730435</v>
      </c>
      <c r="C242" s="2" t="n">
        <f aca="false">'Adjusted closes'!C243/'Adjusted closes'!C242-1</f>
        <v>-0.0638098765999657</v>
      </c>
      <c r="D242" s="2" t="n">
        <f aca="false">'Adjusted closes'!D243/'Adjusted closes'!D242-1</f>
        <v>-0.014088486936242</v>
      </c>
      <c r="E242" s="2" t="n">
        <v>0.0037</v>
      </c>
    </row>
    <row r="243" customFormat="false" ht="15" hidden="false" customHeight="false" outlineLevel="0" collapsed="false">
      <c r="A243" s="5" t="s">
        <v>268</v>
      </c>
      <c r="B243" s="2" t="n">
        <f aca="false">'Adjusted closes'!B244/'Adjusted closes'!B243-1</f>
        <v>0.026856458707754</v>
      </c>
      <c r="C243" s="2" t="n">
        <f aca="false">'Adjusted closes'!C244/'Adjusted closes'!C243-1</f>
        <v>0.00492387917557302</v>
      </c>
      <c r="D243" s="2" t="n">
        <f aca="false">'Adjusted closes'!D244/'Adjusted closes'!D243-1</f>
        <v>0.0678560787364342</v>
      </c>
      <c r="E243" s="2" t="n">
        <v>0.0037</v>
      </c>
    </row>
    <row r="244" customFormat="false" ht="15" hidden="false" customHeight="false" outlineLevel="0" collapsed="false">
      <c r="A244" s="5" t="s">
        <v>269</v>
      </c>
      <c r="B244" s="2" t="n">
        <f aca="false">'Adjusted closes'!B245/'Adjusted closes'!B244-1</f>
        <v>-0.0126949266310943</v>
      </c>
      <c r="C244" s="2" t="n">
        <f aca="false">'Adjusted closes'!C245/'Adjusted closes'!C244-1</f>
        <v>0.0569708038937162</v>
      </c>
      <c r="D244" s="2" t="n">
        <f aca="false">'Adjusted closes'!D245/'Adjusted closes'!D244-1</f>
        <v>0.0182162418763587</v>
      </c>
      <c r="E244" s="2" t="n">
        <v>0.0033</v>
      </c>
    </row>
    <row r="245" customFormat="false" ht="15" hidden="false" customHeight="false" outlineLevel="0" collapsed="false">
      <c r="A245" s="5" t="s">
        <v>270</v>
      </c>
      <c r="B245" s="2" t="n">
        <f aca="false">'Adjusted closes'!B246/'Adjusted closes'!B245-1</f>
        <v>-0.0557190076793055</v>
      </c>
      <c r="C245" s="2" t="n">
        <f aca="false">'Adjusted closes'!C246/'Adjusted closes'!C245-1</f>
        <v>-0.0120467852686753</v>
      </c>
      <c r="D245" s="2" t="n">
        <f aca="false">'Adjusted closes'!D246/'Adjusted closes'!D245-1</f>
        <v>0.0944658588999832</v>
      </c>
      <c r="E245" s="2" t="n">
        <v>0.0034</v>
      </c>
    </row>
    <row r="246" customFormat="false" ht="15" hidden="false" customHeight="false" outlineLevel="0" collapsed="false">
      <c r="A246" s="5" t="s">
        <v>271</v>
      </c>
      <c r="B246" s="2" t="n">
        <f aca="false">'Adjusted closes'!B247/'Adjusted closes'!B246-1</f>
        <v>-0.00867017721253904</v>
      </c>
      <c r="C246" s="2" t="n">
        <f aca="false">'Adjusted closes'!C247/'Adjusted closes'!C246-1</f>
        <v>-0.0136047271522385</v>
      </c>
      <c r="D246" s="2" t="n">
        <f aca="false">'Adjusted closes'!D247/'Adjusted closes'!D246-1</f>
        <v>0.0542443727723991</v>
      </c>
      <c r="E246" s="2" t="n">
        <v>0.0035</v>
      </c>
    </row>
    <row r="247" customFormat="false" ht="15" hidden="false" customHeight="false" outlineLevel="0" collapsed="false">
      <c r="A247" s="5" t="s">
        <v>272</v>
      </c>
      <c r="B247" s="2" t="n">
        <f aca="false">'Adjusted closes'!B248/'Adjusted closes'!B247-1</f>
        <v>0.0628447895435509</v>
      </c>
      <c r="C247" s="2" t="n">
        <f aca="false">'Adjusted closes'!C248/'Adjusted closes'!C247-1</f>
        <v>-0.0321061671173803</v>
      </c>
      <c r="D247" s="2" t="n">
        <f aca="false">'Adjusted closes'!D248/'Adjusted closes'!D247-1</f>
        <v>-0.000559577694650426</v>
      </c>
      <c r="E247" s="2" t="n">
        <v>0.0038</v>
      </c>
    </row>
    <row r="248" customFormat="false" ht="15" hidden="false" customHeight="false" outlineLevel="0" collapsed="false">
      <c r="A248" s="5" t="s">
        <v>273</v>
      </c>
      <c r="B248" s="2" t="n">
        <f aca="false">'Adjusted closes'!B249/'Adjusted closes'!B248-1</f>
        <v>0.0513862457746872</v>
      </c>
      <c r="C248" s="2" t="n">
        <f aca="false">'Adjusted closes'!C249/'Adjusted closes'!C248-1</f>
        <v>0.0266404278394234</v>
      </c>
      <c r="D248" s="2" t="n">
        <f aca="false">'Adjusted closes'!D249/'Adjusted closes'!D248-1</f>
        <v>0.00405131898558198</v>
      </c>
      <c r="E248" s="2" t="n">
        <v>0.0034</v>
      </c>
    </row>
    <row r="249" customFormat="false" ht="15" hidden="false" customHeight="false" outlineLevel="0" collapsed="false">
      <c r="A249" s="5" t="s">
        <v>274</v>
      </c>
      <c r="B249" s="2" t="n">
        <f aca="false">'Adjusted closes'!B250/'Adjusted closes'!B249-1</f>
        <v>0.023031566961403</v>
      </c>
      <c r="C249" s="2" t="n">
        <f aca="false">'Adjusted closes'!C250/'Adjusted closes'!C249-1</f>
        <v>-0.0113965967942263</v>
      </c>
      <c r="D249" s="2" t="n">
        <f aca="false">'Adjusted closes'!D250/'Adjusted closes'!D249-1</f>
        <v>-0.00613455105980587</v>
      </c>
      <c r="E249" s="2" t="n">
        <v>0.0034</v>
      </c>
    </row>
    <row r="250" customFormat="false" ht="15" hidden="false" customHeight="false" outlineLevel="0" collapsed="false">
      <c r="A250" s="5" t="s">
        <v>275</v>
      </c>
      <c r="B250" s="2" t="n">
        <f aca="false">'Adjusted closes'!B251/'Adjusted closes'!B250-1</f>
        <v>0.0205195427525791</v>
      </c>
      <c r="C250" s="2" t="n">
        <f aca="false">'Adjusted closes'!C251/'Adjusted closes'!C250-1</f>
        <v>0.000127046417820464</v>
      </c>
      <c r="D250" s="2" t="n">
        <f aca="false">'Adjusted closes'!D251/'Adjusted closes'!D250-1</f>
        <v>0.0498746246874684</v>
      </c>
      <c r="E250" s="2" t="n">
        <v>0.0038</v>
      </c>
    </row>
    <row r="251" customFormat="false" ht="15" hidden="false" customHeight="false" outlineLevel="0" collapsed="false">
      <c r="A251" s="5" t="s">
        <v>276</v>
      </c>
      <c r="B251" s="2" t="n">
        <f aca="false">'Adjusted closes'!B252/'Adjusted closes'!B251-1</f>
        <v>0.0356202662200222</v>
      </c>
      <c r="C251" s="2" t="n">
        <f aca="false">'Adjusted closes'!C252/'Adjusted closes'!C251-1</f>
        <v>0.0359098255877983</v>
      </c>
      <c r="D251" s="2" t="n">
        <f aca="false">'Adjusted closes'!D252/'Adjusted closes'!D251-1</f>
        <v>0.117584157686271</v>
      </c>
      <c r="E251" s="2" t="n">
        <v>0.0033</v>
      </c>
    </row>
    <row r="252" customFormat="false" ht="15" hidden="false" customHeight="false" outlineLevel="0" collapsed="false">
      <c r="A252" s="5" t="s">
        <v>277</v>
      </c>
      <c r="B252" s="2" t="n">
        <f aca="false">'Adjusted closes'!B253/'Adjusted closes'!B252-1</f>
        <v>0.0238375046790231</v>
      </c>
      <c r="C252" s="2" t="n">
        <f aca="false">'Adjusted closes'!C253/'Adjusted closes'!C252-1</f>
        <v>0.0138109299537585</v>
      </c>
      <c r="D252" s="2" t="n">
        <f aca="false">'Adjusted closes'!D253/'Adjusted closes'!D252-1</f>
        <v>0.0355866707543355</v>
      </c>
      <c r="E252" s="2" t="n">
        <v>0.0037</v>
      </c>
    </row>
    <row r="253" customFormat="false" ht="15" hidden="false" customHeight="false" outlineLevel="0" collapsed="false">
      <c r="A253" s="5" t="s">
        <v>278</v>
      </c>
      <c r="B253" s="2" t="n">
        <f aca="false">'Adjusted closes'!B254/'Adjusted closes'!B253-1</f>
        <v>0.00194996271571424</v>
      </c>
      <c r="C253" s="2" t="n">
        <f aca="false">'Adjusted closes'!C254/'Adjusted closes'!C253-1</f>
        <v>0.00272328409671063</v>
      </c>
      <c r="D253" s="2" t="n">
        <f aca="false">'Adjusted closes'!D254/'Adjusted closes'!D253-1</f>
        <v>0.0536781756702311</v>
      </c>
      <c r="E253" s="2" t="n">
        <v>0.003</v>
      </c>
    </row>
    <row r="254" customFormat="false" ht="15" hidden="false" customHeight="false" outlineLevel="0" collapsed="false">
      <c r="A254" s="5" t="s">
        <v>279</v>
      </c>
      <c r="B254" s="2" t="n">
        <f aca="false">'Adjusted closes'!B255/'Adjusted closes'!B254-1</f>
        <v>0.000797497263286262</v>
      </c>
      <c r="C254" s="2" t="n">
        <f aca="false">'Adjusted closes'!C255/'Adjusted closes'!C254-1</f>
        <v>-0.0265860741610243</v>
      </c>
      <c r="D254" s="2" t="n">
        <f aca="false">'Adjusted closes'!D255/'Adjusted closes'!D254-1</f>
        <v>0.0217335066764481</v>
      </c>
      <c r="E254" s="2" t="n">
        <v>0.0034</v>
      </c>
    </row>
    <row r="255" customFormat="false" ht="15" hidden="false" customHeight="false" outlineLevel="0" collapsed="false">
      <c r="A255" s="5" t="s">
        <v>280</v>
      </c>
      <c r="B255" s="2" t="n">
        <f aca="false">'Adjusted closes'!B256/'Adjusted closes'!B255-1</f>
        <v>0.0147377933297421</v>
      </c>
      <c r="C255" s="2" t="n">
        <f aca="false">'Adjusted closes'!C256/'Adjusted closes'!C255-1</f>
        <v>-0.000344228778069389</v>
      </c>
      <c r="D255" s="2" t="n">
        <f aca="false">'Adjusted closes'!D256/'Adjusted closes'!D255-1</f>
        <v>0.12273224230546</v>
      </c>
      <c r="E255" s="2" t="n">
        <v>0.003</v>
      </c>
    </row>
    <row r="256" customFormat="false" ht="15" hidden="false" customHeight="false" outlineLevel="0" collapsed="false">
      <c r="A256" s="5" t="s">
        <v>281</v>
      </c>
      <c r="B256" s="2" t="n">
        <f aca="false">'Adjusted closes'!B257/'Adjusted closes'!B256-1</f>
        <v>-0.00864199429461432</v>
      </c>
      <c r="C256" s="2" t="n">
        <f aca="false">'Adjusted closes'!C257/'Adjusted closes'!C256-1</f>
        <v>0.0463374585537231</v>
      </c>
      <c r="D256" s="2" t="n">
        <f aca="false">'Adjusted closes'!D257/'Adjusted closes'!D256-1</f>
        <v>0.087200779252739</v>
      </c>
      <c r="E256" s="2" t="n">
        <v>0.0028</v>
      </c>
    </row>
    <row r="257" customFormat="false" ht="15" hidden="false" customHeight="false" outlineLevel="0" collapsed="false">
      <c r="A257" s="5" t="s">
        <v>282</v>
      </c>
      <c r="B257" s="2" t="n">
        <f aca="false">'Adjusted closes'!B258/'Adjusted closes'!B257-1</f>
        <v>-0.0493795189700572</v>
      </c>
      <c r="C257" s="2" t="n">
        <f aca="false">'Adjusted closes'!C258/'Adjusted closes'!C257-1</f>
        <v>-0.0423004071891925</v>
      </c>
      <c r="D257" s="2" t="n">
        <f aca="false">'Adjusted closes'!D258/'Adjusted closes'!D257-1</f>
        <v>-0.110511610243056</v>
      </c>
      <c r="E257" s="2" t="n">
        <v>0.0029</v>
      </c>
    </row>
    <row r="258" customFormat="false" ht="15" hidden="false" customHeight="false" outlineLevel="0" collapsed="false">
      <c r="A258" s="5" t="s">
        <v>283</v>
      </c>
      <c r="B258" s="2" t="n">
        <f aca="false">'Adjusted closes'!B259/'Adjusted closes'!B258-1</f>
        <v>0.105052640832881</v>
      </c>
      <c r="C258" s="2" t="n">
        <f aca="false">'Adjusted closes'!C259/'Adjusted closes'!C258-1</f>
        <v>-0.00839668701037866</v>
      </c>
      <c r="D258" s="2" t="n">
        <f aca="false">'Adjusted closes'!D259/'Adjusted closes'!D258-1</f>
        <v>-0.0154082241073472</v>
      </c>
      <c r="E258" s="2" t="n">
        <v>0.0029</v>
      </c>
    </row>
    <row r="259" customFormat="false" ht="15" hidden="false" customHeight="false" outlineLevel="0" collapsed="false">
      <c r="A259" s="5" t="s">
        <v>284</v>
      </c>
      <c r="B259" s="2" t="n">
        <f aca="false">'Adjusted closes'!B260/'Adjusted closes'!B259-1</f>
        <v>0.0526257475558629</v>
      </c>
      <c r="C259" s="2" t="n">
        <f aca="false">'Adjusted closes'!C260/'Adjusted closes'!C259-1</f>
        <v>0.00533385035179168</v>
      </c>
      <c r="D259" s="2" t="n">
        <f aca="false">'Adjusted closes'!D260/'Adjusted closes'!D259-1</f>
        <v>-0.0154369269895439</v>
      </c>
      <c r="E259" s="2" t="n">
        <v>0.0031</v>
      </c>
    </row>
    <row r="260" customFormat="false" ht="15" hidden="false" customHeight="false" outlineLevel="0" collapsed="false">
      <c r="A260" s="5" t="s">
        <v>285</v>
      </c>
      <c r="B260" s="2" t="n">
        <f aca="false">'Adjusted closes'!B261/'Adjusted closes'!B260-1</f>
        <v>-0.0102925809568155</v>
      </c>
      <c r="C260" s="2" t="n">
        <f aca="false">'Adjusted closes'!C261/'Adjusted closes'!C260-1</f>
        <v>0.0116594588588004</v>
      </c>
      <c r="D260" s="2" t="n">
        <f aca="false">'Adjusted closes'!D261/'Adjusted closes'!D260-1</f>
        <v>-0.116848846386953</v>
      </c>
      <c r="E260" s="2" t="n">
        <v>0.0029</v>
      </c>
    </row>
    <row r="261" customFormat="false" ht="15" hidden="false" customHeight="false" outlineLevel="0" collapsed="false">
      <c r="A261" s="5" t="s">
        <v>286</v>
      </c>
      <c r="B261" s="2" t="n">
        <f aca="false">'Adjusted closes'!B262/'Adjusted closes'!B261-1</f>
        <v>0.00034822442006921</v>
      </c>
      <c r="C261" s="2" t="n">
        <f aca="false">'Adjusted closes'!C262/'Adjusted closes'!C261-1</f>
        <v>-0.0447376712828688</v>
      </c>
      <c r="D261" s="2" t="n">
        <f aca="false">'Adjusted closes'!D262/'Adjusted closes'!D261-1</f>
        <v>0.00857810852984442</v>
      </c>
      <c r="E261" s="2" t="n">
        <v>0.0033</v>
      </c>
    </row>
    <row r="262" customFormat="false" ht="15" hidden="false" customHeight="false" outlineLevel="0" collapsed="false">
      <c r="A262" s="5" t="s">
        <v>287</v>
      </c>
      <c r="B262" s="2" t="n">
        <f aca="false">'Adjusted closes'!B263/'Adjusted closes'!B262-1</f>
        <v>0.0267993597849721</v>
      </c>
      <c r="C262" s="2" t="n">
        <f aca="false">'Adjusted closes'!C263/'Adjusted closes'!C262-1</f>
        <v>0.00732424382056518</v>
      </c>
      <c r="D262" s="2" t="n">
        <f aca="false">'Adjusted closes'!D263/'Adjusted closes'!D262-1</f>
        <v>0.0992625397928133</v>
      </c>
      <c r="E262" s="2" t="n">
        <v>0.0029</v>
      </c>
    </row>
    <row r="263" customFormat="false" ht="15" hidden="false" customHeight="false" outlineLevel="0" collapsed="false">
      <c r="A263" s="5" t="s">
        <v>288</v>
      </c>
      <c r="B263" s="2" t="n">
        <f aca="false">'Adjusted closes'!B264/'Adjusted closes'!B263-1</f>
        <v>-0.00329341778305214</v>
      </c>
      <c r="C263" s="2" t="n">
        <f aca="false">'Adjusted closes'!C264/'Adjusted closes'!C263-1</f>
        <v>-0.0538288404137631</v>
      </c>
      <c r="D263" s="2" t="n">
        <f aca="false">'Adjusted closes'!D264/'Adjusted closes'!D263-1</f>
        <v>-0.0675285641816956</v>
      </c>
      <c r="E263" s="2" t="n">
        <v>0.0031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</cols>
  <sheetData>
    <row r="1" customFormat="false" ht="15" hidden="false" customHeight="false" outlineLevel="0" collapsed="false">
      <c r="A1" s="3" t="s">
        <v>25</v>
      </c>
      <c r="B1" s="4" t="s">
        <v>12</v>
      </c>
      <c r="C1" s="4" t="s">
        <v>13</v>
      </c>
      <c r="D1" s="4" t="s">
        <v>14</v>
      </c>
    </row>
    <row r="2" customFormat="false" ht="15" hidden="false" customHeight="false" outlineLevel="0" collapsed="false">
      <c r="A2" s="5" t="str">
        <f aca="false">'Monthly returns and RF'!A2</f>
        <v>2004-12</v>
      </c>
      <c r="B2" s="2" t="n">
        <f aca="false">'Monthly returns and RF'!B2-'Monthly returns and RF'!$E2</f>
        <v>0.0285210190535191</v>
      </c>
      <c r="C2" s="2" t="n">
        <f aca="false">'Monthly returns and RF'!C2-'Monthly returns and RF'!$E2</f>
        <v>0.0249877667159289</v>
      </c>
      <c r="D2" s="2" t="n">
        <f aca="false">'Monthly returns and RF'!D2-'Monthly returns and RF'!$E2</f>
        <v>-0.0308553130778429</v>
      </c>
    </row>
    <row r="3" customFormat="false" ht="15" hidden="false" customHeight="false" outlineLevel="0" collapsed="false">
      <c r="A3" s="5" t="str">
        <f aca="false">'Monthly returns and RF'!A3</f>
        <v>2005-01</v>
      </c>
      <c r="B3" s="2" t="n">
        <f aca="false">'Monthly returns and RF'!B3-'Monthly returns and RF'!$E3</f>
        <v>-0.0240207492200841</v>
      </c>
      <c r="C3" s="2" t="n">
        <f aca="false">'Monthly returns and RF'!C3-'Monthly returns and RF'!$E3</f>
        <v>0.0340856656513627</v>
      </c>
      <c r="D3" s="2" t="n">
        <f aca="false">'Monthly returns and RF'!D3-'Monthly returns and RF'!$E3</f>
        <v>-0.0376730147004328</v>
      </c>
    </row>
    <row r="4" customFormat="false" ht="15" hidden="false" customHeight="false" outlineLevel="0" collapsed="false">
      <c r="A4" s="5" t="str">
        <f aca="false">'Monthly returns and RF'!A4</f>
        <v>2005-02</v>
      </c>
      <c r="B4" s="2" t="n">
        <f aca="false">'Monthly returns and RF'!B4-'Monthly returns and RF'!$E4</f>
        <v>0.0193044754110532</v>
      </c>
      <c r="C4" s="2" t="n">
        <f aca="false">'Monthly returns and RF'!C4-'Monthly returns and RF'!$E4</f>
        <v>-0.0163212567184932</v>
      </c>
      <c r="D4" s="2" t="n">
        <f aca="false">'Monthly returns and RF'!D4-'Monthly returns and RF'!$E4</f>
        <v>0.0294278901164833</v>
      </c>
    </row>
    <row r="5" customFormat="false" ht="15" hidden="false" customHeight="false" outlineLevel="0" collapsed="false">
      <c r="A5" s="5" t="str">
        <f aca="false">'Monthly returns and RF'!A5</f>
        <v>2005-03</v>
      </c>
      <c r="B5" s="2" t="n">
        <f aca="false">'Monthly returns and RF'!B5-'Monthly returns and RF'!$E5</f>
        <v>-0.0203931951400058</v>
      </c>
      <c r="C5" s="2" t="n">
        <f aca="false">'Monthly returns and RF'!C5-'Monthly returns and RF'!$E5</f>
        <v>-0.00664640453389399</v>
      </c>
      <c r="D5" s="2" t="n">
        <f aca="false">'Monthly returns and RF'!D5-'Monthly returns and RF'!$E5</f>
        <v>-0.0184105698227206</v>
      </c>
    </row>
    <row r="6" customFormat="false" ht="15" hidden="false" customHeight="false" outlineLevel="0" collapsed="false">
      <c r="A6" s="5" t="str">
        <f aca="false">'Monthly returns and RF'!A6</f>
        <v>2005-04</v>
      </c>
      <c r="B6" s="2" t="n">
        <f aca="false">'Monthly returns and RF'!B6-'Monthly returns and RF'!$E6</f>
        <v>-0.0208353372198943</v>
      </c>
      <c r="C6" s="2" t="n">
        <f aca="false">'Monthly returns and RF'!C6-'Monthly returns and RF'!$E6</f>
        <v>0.0365517365941896</v>
      </c>
      <c r="D6" s="2" t="n">
        <f aca="false">'Monthly returns and RF'!D6-'Monthly returns and RF'!$E6</f>
        <v>0.0102773653216754</v>
      </c>
    </row>
    <row r="7" customFormat="false" ht="15" hidden="false" customHeight="false" outlineLevel="0" collapsed="false">
      <c r="A7" s="5" t="str">
        <f aca="false">'Monthly returns and RF'!A7</f>
        <v>2005-05</v>
      </c>
      <c r="B7" s="2" t="n">
        <f aca="false">'Monthly returns and RF'!B7-'Monthly returns and RF'!$E7</f>
        <v>0.02982495706714</v>
      </c>
      <c r="C7" s="2" t="n">
        <f aca="false">'Monthly returns and RF'!C7-'Monthly returns and RF'!$E7</f>
        <v>0.0289749793408822</v>
      </c>
      <c r="D7" s="2" t="n">
        <f aca="false">'Monthly returns and RF'!D7-'Monthly returns and RF'!$E7</f>
        <v>-0.0416156172567579</v>
      </c>
    </row>
    <row r="8" customFormat="false" ht="15" hidden="false" customHeight="false" outlineLevel="0" collapsed="false">
      <c r="A8" s="5" t="str">
        <f aca="false">'Monthly returns and RF'!A8</f>
        <v>2005-06</v>
      </c>
      <c r="B8" s="2" t="n">
        <f aca="false">'Monthly returns and RF'!B8-'Monthly returns and RF'!$E8</f>
        <v>-0.000785413458123805</v>
      </c>
      <c r="C8" s="2" t="n">
        <f aca="false">'Monthly returns and RF'!C8-'Monthly returns and RF'!$E8</f>
        <v>0.0193482781341161</v>
      </c>
      <c r="D8" s="2" t="n">
        <f aca="false">'Monthly returns and RF'!D8-'Monthly returns and RF'!$E8</f>
        <v>0.0406771196939299</v>
      </c>
    </row>
    <row r="9" customFormat="false" ht="15" hidden="false" customHeight="false" outlineLevel="0" collapsed="false">
      <c r="A9" s="5" t="str">
        <f aca="false">'Monthly returns and RF'!A9</f>
        <v>2005-07</v>
      </c>
      <c r="B9" s="2" t="n">
        <f aca="false">'Monthly returns and RF'!B9-'Monthly returns and RF'!$E9</f>
        <v>0.0358617125101454</v>
      </c>
      <c r="C9" s="2" t="n">
        <f aca="false">'Monthly returns and RF'!C9-'Monthly returns and RF'!$E9</f>
        <v>-0.0362085395592618</v>
      </c>
      <c r="D9" s="2" t="n">
        <f aca="false">'Monthly returns and RF'!D9-'Monthly returns and RF'!$E9</f>
        <v>-0.0166725357155871</v>
      </c>
    </row>
    <row r="10" customFormat="false" ht="15" hidden="false" customHeight="false" outlineLevel="0" collapsed="false">
      <c r="A10" s="5" t="str">
        <f aca="false">'Monthly returns and RF'!A10</f>
        <v>2005-08</v>
      </c>
      <c r="B10" s="2" t="n">
        <f aca="false">'Monthly returns and RF'!B10-'Monthly returns and RF'!$E10</f>
        <v>-0.0123743448386668</v>
      </c>
      <c r="C10" s="2" t="n">
        <f aca="false">'Monthly returns and RF'!C10-'Monthly returns and RF'!$E10</f>
        <v>0.0317655382776333</v>
      </c>
      <c r="D10" s="2" t="n">
        <f aca="false">'Monthly returns and RF'!D10-'Monthly returns and RF'!$E10</f>
        <v>0.0105451152542816</v>
      </c>
    </row>
    <row r="11" customFormat="false" ht="15" hidden="false" customHeight="false" outlineLevel="0" collapsed="false">
      <c r="A11" s="5" t="str">
        <f aca="false">'Monthly returns and RF'!A11</f>
        <v>2005-09</v>
      </c>
      <c r="B11" s="2" t="n">
        <f aca="false">'Monthly returns and RF'!B11-'Monthly returns and RF'!$E11</f>
        <v>0.00512499703233162</v>
      </c>
      <c r="C11" s="2" t="n">
        <f aca="false">'Monthly returns and RF'!C11-'Monthly returns and RF'!$E11</f>
        <v>-0.0390287383968256</v>
      </c>
      <c r="D11" s="2" t="n">
        <f aca="false">'Monthly returns and RF'!D11-'Monthly returns and RF'!$E11</f>
        <v>0.0731368461068552</v>
      </c>
    </row>
    <row r="12" customFormat="false" ht="15" hidden="false" customHeight="false" outlineLevel="0" collapsed="false">
      <c r="A12" s="5" t="str">
        <f aca="false">'Monthly returns and RF'!A12</f>
        <v>2005-10</v>
      </c>
      <c r="B12" s="2" t="n">
        <f aca="false">'Monthly returns and RF'!B12-'Monthly returns and RF'!$E12</f>
        <v>-0.0263508982787408</v>
      </c>
      <c r="C12" s="2" t="n">
        <f aca="false">'Monthly returns and RF'!C12-'Monthly returns and RF'!$E12</f>
        <v>-0.025109371298922</v>
      </c>
      <c r="D12" s="2" t="n">
        <f aca="false">'Monthly returns and RF'!D12-'Monthly returns and RF'!$E12</f>
        <v>-0.00912396642739707</v>
      </c>
    </row>
    <row r="13" customFormat="false" ht="15" hidden="false" customHeight="false" outlineLevel="0" collapsed="false">
      <c r="A13" s="5" t="str">
        <f aca="false">'Monthly returns and RF'!A13</f>
        <v>2005-11</v>
      </c>
      <c r="B13" s="2" t="n">
        <f aca="false">'Monthly returns and RF'!B13-'Monthly returns and RF'!$E13</f>
        <v>0.0408525521489206</v>
      </c>
      <c r="C13" s="2" t="n">
        <f aca="false">'Monthly returns and RF'!C13-'Monthly returns and RF'!$E13</f>
        <v>0.0038026057386965</v>
      </c>
      <c r="D13" s="2" t="n">
        <f aca="false">'Monthly returns and RF'!D13-'Monthly returns and RF'!$E13</f>
        <v>0.0550895874881877</v>
      </c>
    </row>
    <row r="14" customFormat="false" ht="15" hidden="false" customHeight="false" outlineLevel="0" collapsed="false">
      <c r="A14" s="5" t="str">
        <f aca="false">'Monthly returns and RF'!A14</f>
        <v>2005-12</v>
      </c>
      <c r="B14" s="2" t="n">
        <f aca="false">'Monthly returns and RF'!B14-'Monthly returns and RF'!$E14</f>
        <v>-0.00511331194216837</v>
      </c>
      <c r="C14" s="2" t="n">
        <f aca="false">'Monthly returns and RF'!C14-'Monthly returns and RF'!$E14</f>
        <v>0.0266166991865925</v>
      </c>
      <c r="D14" s="2" t="n">
        <f aca="false">'Monthly returns and RF'!D14-'Monthly returns and RF'!$E14</f>
        <v>0.0473092349084435</v>
      </c>
    </row>
    <row r="15" customFormat="false" ht="15" hidden="false" customHeight="false" outlineLevel="0" collapsed="false">
      <c r="A15" s="5" t="str">
        <f aca="false">'Monthly returns and RF'!A15</f>
        <v>2006-01</v>
      </c>
      <c r="B15" s="2" t="n">
        <f aca="false">'Monthly returns and RF'!B15-'Monthly returns and RF'!$E15</f>
        <v>0.0205142659288947</v>
      </c>
      <c r="C15" s="2" t="n">
        <f aca="false">'Monthly returns and RF'!C15-'Monthly returns and RF'!$E15</f>
        <v>-0.0168840247249895</v>
      </c>
      <c r="D15" s="2" t="n">
        <f aca="false">'Monthly returns and RF'!D15-'Monthly returns and RF'!$E15</f>
        <v>0.0957632561095059</v>
      </c>
    </row>
    <row r="16" customFormat="false" ht="15" hidden="false" customHeight="false" outlineLevel="0" collapsed="false">
      <c r="A16" s="5" t="str">
        <f aca="false">'Monthly returns and RF'!A16</f>
        <v>2006-02</v>
      </c>
      <c r="B16" s="2" t="n">
        <f aca="false">'Monthly returns and RF'!B16-'Monthly returns and RF'!$E16</f>
        <v>0.00232527253072996</v>
      </c>
      <c r="C16" s="2" t="n">
        <f aca="false">'Monthly returns and RF'!C16-'Monthly returns and RF'!$E16</f>
        <v>0.00767975492901114</v>
      </c>
      <c r="D16" s="2" t="n">
        <f aca="false">'Monthly returns and RF'!D16-'Monthly returns and RF'!$E16</f>
        <v>-0.014511129799614</v>
      </c>
    </row>
    <row r="17" customFormat="false" ht="15" hidden="false" customHeight="false" outlineLevel="0" collapsed="false">
      <c r="A17" s="5" t="str">
        <f aca="false">'Monthly returns and RF'!A17</f>
        <v>2006-03</v>
      </c>
      <c r="B17" s="2" t="n">
        <f aca="false">'Monthly returns and RF'!B17-'Monthly returns and RF'!$E17</f>
        <v>0.0128036221923243</v>
      </c>
      <c r="C17" s="2" t="n">
        <f aca="false">'Monthly returns and RF'!C17-'Monthly returns and RF'!$E17</f>
        <v>-0.0493995683220939</v>
      </c>
      <c r="D17" s="2" t="n">
        <f aca="false">'Monthly returns and RF'!D17-'Monthly returns and RF'!$E17</f>
        <v>0.0325047224959099</v>
      </c>
    </row>
    <row r="18" customFormat="false" ht="15" hidden="false" customHeight="false" outlineLevel="0" collapsed="false">
      <c r="A18" s="5" t="str">
        <f aca="false">'Monthly returns and RF'!A18</f>
        <v>2006-04</v>
      </c>
      <c r="B18" s="2" t="n">
        <f aca="false">'Monthly returns and RF'!B18-'Monthly returns and RF'!$E18</f>
        <v>0.00903225698506676</v>
      </c>
      <c r="C18" s="2" t="n">
        <f aca="false">'Monthly returns and RF'!C18-'Monthly returns and RF'!$E18</f>
        <v>-0.0311237827347011</v>
      </c>
      <c r="D18" s="2" t="n">
        <f aca="false">'Monthly returns and RF'!D18-'Monthly returns and RF'!$E18</f>
        <v>0.116709777062783</v>
      </c>
    </row>
    <row r="19" customFormat="false" ht="15" hidden="false" customHeight="false" outlineLevel="0" collapsed="false">
      <c r="A19" s="5" t="str">
        <f aca="false">'Monthly returns and RF'!A19</f>
        <v>2006-05</v>
      </c>
      <c r="B19" s="2" t="n">
        <f aca="false">'Monthly returns and RF'!B19-'Monthly returns and RF'!$E19</f>
        <v>-0.0344207645694255</v>
      </c>
      <c r="C19" s="2" t="n">
        <f aca="false">'Monthly returns and RF'!C19-'Monthly returns and RF'!$E19</f>
        <v>-0.00620909877699774</v>
      </c>
      <c r="D19" s="2" t="n">
        <f aca="false">'Monthly returns and RF'!D19-'Monthly returns and RF'!$E19</f>
        <v>-0.0175123679419599</v>
      </c>
    </row>
    <row r="20" customFormat="false" ht="15" hidden="false" customHeight="false" outlineLevel="0" collapsed="false">
      <c r="A20" s="5" t="str">
        <f aca="false">'Monthly returns and RF'!A20</f>
        <v>2006-06</v>
      </c>
      <c r="B20" s="2" t="n">
        <f aca="false">'Monthly returns and RF'!B20-'Monthly returns and RF'!$E20</f>
        <v>-0.00139215300204309</v>
      </c>
      <c r="C20" s="2" t="n">
        <f aca="false">'Monthly returns and RF'!C20-'Monthly returns and RF'!$E20</f>
        <v>0.00778459000422527</v>
      </c>
      <c r="D20" s="2" t="n">
        <f aca="false">'Monthly returns and RF'!D20-'Monthly returns and RF'!$E20</f>
        <v>-0.0507072031434577</v>
      </c>
    </row>
    <row r="21" customFormat="false" ht="15" hidden="false" customHeight="false" outlineLevel="0" collapsed="false">
      <c r="A21" s="5" t="str">
        <f aca="false">'Monthly returns and RF'!A21</f>
        <v>2006-07</v>
      </c>
      <c r="B21" s="2" t="n">
        <f aca="false">'Monthly returns and RF'!B21-'Monthly returns and RF'!$E21</f>
        <v>0.000478380528182724</v>
      </c>
      <c r="C21" s="2" t="n">
        <f aca="false">'Monthly returns and RF'!C21-'Monthly returns and RF'!$E21</f>
        <v>0.0176312887812682</v>
      </c>
      <c r="D21" s="2" t="n">
        <f aca="false">'Monthly returns and RF'!D21-'Monthly returns and RF'!$E21</f>
        <v>0.0275205017083899</v>
      </c>
    </row>
    <row r="22" customFormat="false" ht="15" hidden="false" customHeight="false" outlineLevel="0" collapsed="false">
      <c r="A22" s="5" t="str">
        <f aca="false">'Monthly returns and RF'!A22</f>
        <v>2006-08</v>
      </c>
      <c r="B22" s="2" t="n">
        <f aca="false">'Monthly returns and RF'!B22-'Monthly returns and RF'!$E22</f>
        <v>0.0176222633531255</v>
      </c>
      <c r="C22" s="2" t="n">
        <f aca="false">'Monthly returns and RF'!C22-'Monthly returns and RF'!$E22</f>
        <v>0.0263616225943164</v>
      </c>
      <c r="D22" s="2" t="n">
        <f aca="false">'Monthly returns and RF'!D22-'Monthly returns and RF'!$E22</f>
        <v>-0.0179745239706555</v>
      </c>
    </row>
    <row r="23" customFormat="false" ht="15" hidden="false" customHeight="false" outlineLevel="0" collapsed="false">
      <c r="A23" s="5" t="str">
        <f aca="false">'Monthly returns and RF'!A23</f>
        <v>2006-09</v>
      </c>
      <c r="B23" s="2" t="n">
        <f aca="false">'Monthly returns and RF'!B23-'Monthly returns and RF'!$E23</f>
        <v>0.0229015117234663</v>
      </c>
      <c r="C23" s="2" t="n">
        <f aca="false">'Monthly returns and RF'!C23-'Monthly returns and RF'!$E23</f>
        <v>0.0150493405760641</v>
      </c>
      <c r="D23" s="2" t="n">
        <f aca="false">'Monthly returns and RF'!D23-'Monthly returns and RF'!$E23</f>
        <v>-0.0493721087393861</v>
      </c>
    </row>
    <row r="24" customFormat="false" ht="15" hidden="false" customHeight="false" outlineLevel="0" collapsed="false">
      <c r="A24" s="5" t="str">
        <f aca="false">'Monthly returns and RF'!A24</f>
        <v>2006-10</v>
      </c>
      <c r="B24" s="2" t="n">
        <f aca="false">'Monthly returns and RF'!B24-'Monthly returns and RF'!$E24</f>
        <v>0.0274162968857461</v>
      </c>
      <c r="C24" s="2" t="n">
        <f aca="false">'Monthly returns and RF'!C24-'Monthly returns and RF'!$E24</f>
        <v>0.00436686363282467</v>
      </c>
      <c r="D24" s="2" t="n">
        <f aca="false">'Monthly returns and RF'!D24-'Monthly returns and RF'!$E24</f>
        <v>0.00884771215669011</v>
      </c>
    </row>
    <row r="25" customFormat="false" ht="15" hidden="false" customHeight="false" outlineLevel="0" collapsed="false">
      <c r="A25" s="5" t="str">
        <f aca="false">'Monthly returns and RF'!A25</f>
        <v>2006-11</v>
      </c>
      <c r="B25" s="2" t="n">
        <f aca="false">'Monthly returns and RF'!B25-'Monthly returns and RF'!$E25</f>
        <v>0.0156857949896518</v>
      </c>
      <c r="C25" s="2" t="n">
        <f aca="false">'Monthly returns and RF'!C25-'Monthly returns and RF'!$E25</f>
        <v>0.0188812159807887</v>
      </c>
      <c r="D25" s="2" t="n">
        <f aca="false">'Monthly returns and RF'!D25-'Monthly returns and RF'!$E25</f>
        <v>0.064691062343132</v>
      </c>
    </row>
    <row r="26" customFormat="false" ht="15" hidden="false" customHeight="false" outlineLevel="0" collapsed="false">
      <c r="A26" s="5" t="str">
        <f aca="false">'Monthly returns and RF'!A26</f>
        <v>2006-12</v>
      </c>
      <c r="B26" s="2" t="n">
        <f aca="false">'Monthly returns and RF'!B26-'Monthly returns and RF'!$E26</f>
        <v>0.00937148264265387</v>
      </c>
      <c r="C26" s="2" t="n">
        <f aca="false">'Monthly returns and RF'!C26-'Monthly returns and RF'!$E26</f>
        <v>-0.0309563379957123</v>
      </c>
      <c r="D26" s="2" t="n">
        <f aca="false">'Monthly returns and RF'!D26-'Monthly returns and RF'!$E26</f>
        <v>-0.0223258319049693</v>
      </c>
    </row>
    <row r="27" customFormat="false" ht="15" hidden="false" customHeight="false" outlineLevel="0" collapsed="false">
      <c r="A27" s="5" t="str">
        <f aca="false">'Monthly returns and RF'!A27</f>
        <v>2007-01</v>
      </c>
      <c r="B27" s="2" t="n">
        <f aca="false">'Monthly returns and RF'!B27-'Monthly returns and RF'!$E27</f>
        <v>0.0106404041457055</v>
      </c>
      <c r="C27" s="2" t="n">
        <f aca="false">'Monthly returns and RF'!C27-'Monthly returns and RF'!$E27</f>
        <v>-0.0143514897089238</v>
      </c>
      <c r="D27" s="2" t="n">
        <f aca="false">'Monthly returns and RF'!D27-'Monthly returns and RF'!$E27</f>
        <v>0.0212289000165477</v>
      </c>
    </row>
    <row r="28" customFormat="false" ht="15" hidden="false" customHeight="false" outlineLevel="0" collapsed="false">
      <c r="A28" s="5" t="str">
        <f aca="false">'Monthly returns and RF'!A28</f>
        <v>2007-02</v>
      </c>
      <c r="B28" s="2" t="n">
        <f aca="false">'Monthly returns and RF'!B28-'Monthly returns and RF'!$E28</f>
        <v>-0.0234182373614013</v>
      </c>
      <c r="C28" s="2" t="n">
        <f aca="false">'Monthly returns and RF'!C28-'Monthly returns and RF'!$E28</f>
        <v>0.0300895201545659</v>
      </c>
      <c r="D28" s="2" t="n">
        <f aca="false">'Monthly returns and RF'!D28-'Monthly returns and RF'!$E28</f>
        <v>0.0216512028270302</v>
      </c>
    </row>
    <row r="29" customFormat="false" ht="15" hidden="false" customHeight="false" outlineLevel="0" collapsed="false">
      <c r="A29" s="5" t="str">
        <f aca="false">'Monthly returns and RF'!A29</f>
        <v>2007-03</v>
      </c>
      <c r="B29" s="2" t="n">
        <f aca="false">'Monthly returns and RF'!B29-'Monthly returns and RF'!$E29</f>
        <v>0.00728917400150017</v>
      </c>
      <c r="C29" s="2" t="n">
        <f aca="false">'Monthly returns and RF'!C29-'Monthly returns and RF'!$E29</f>
        <v>-0.0213028089524132</v>
      </c>
      <c r="D29" s="2" t="n">
        <f aca="false">'Monthly returns and RF'!D29-'Monthly returns and RF'!$E29</f>
        <v>-0.0154312493350962</v>
      </c>
    </row>
    <row r="30" customFormat="false" ht="15" hidden="false" customHeight="false" outlineLevel="0" collapsed="false">
      <c r="A30" s="5" t="str">
        <f aca="false">'Monthly returns and RF'!A30</f>
        <v>2007-04</v>
      </c>
      <c r="B30" s="2" t="n">
        <f aca="false">'Monthly returns and RF'!B30-'Monthly returns and RF'!$E30</f>
        <v>0.0398960079557977</v>
      </c>
      <c r="C30" s="2" t="n">
        <f aca="false">'Monthly returns and RF'!C30-'Monthly returns and RF'!$E30</f>
        <v>0.00465005571462203</v>
      </c>
      <c r="D30" s="2" t="n">
        <f aca="false">'Monthly returns and RF'!D30-'Monthly returns and RF'!$E30</f>
        <v>0.0161354201093624</v>
      </c>
    </row>
    <row r="31" customFormat="false" ht="15" hidden="false" customHeight="false" outlineLevel="0" collapsed="false">
      <c r="A31" s="5" t="str">
        <f aca="false">'Monthly returns and RF'!A31</f>
        <v>2007-05</v>
      </c>
      <c r="B31" s="2" t="n">
        <f aca="false">'Monthly returns and RF'!B31-'Monthly returns and RF'!$E31</f>
        <v>0.0298208102091808</v>
      </c>
      <c r="C31" s="2" t="n">
        <f aca="false">'Monthly returns and RF'!C31-'Monthly returns and RF'!$E31</f>
        <v>-0.0272384770216803</v>
      </c>
      <c r="D31" s="2" t="n">
        <f aca="false">'Monthly returns and RF'!D31-'Monthly returns and RF'!$E31</f>
        <v>-0.0272032271123838</v>
      </c>
    </row>
    <row r="32" customFormat="false" ht="15" hidden="false" customHeight="false" outlineLevel="0" collapsed="false">
      <c r="A32" s="5" t="str">
        <f aca="false">'Monthly returns and RF'!A32</f>
        <v>2007-06</v>
      </c>
      <c r="B32" s="2" t="n">
        <f aca="false">'Monthly returns and RF'!B32-'Monthly returns and RF'!$E32</f>
        <v>-0.0186216920308072</v>
      </c>
      <c r="C32" s="2" t="n">
        <f aca="false">'Monthly returns and RF'!C32-'Monthly returns and RF'!$E32</f>
        <v>-0.01413443727178</v>
      </c>
      <c r="D32" s="2" t="n">
        <f aca="false">'Monthly returns and RF'!D32-'Monthly returns and RF'!$E32</f>
        <v>-0.0233775443198088</v>
      </c>
    </row>
    <row r="33" customFormat="false" ht="15" hidden="false" customHeight="false" outlineLevel="0" collapsed="false">
      <c r="A33" s="5" t="str">
        <f aca="false">'Monthly returns and RF'!A33</f>
        <v>2007-07</v>
      </c>
      <c r="B33" s="2" t="n">
        <f aca="false">'Monthly returns and RF'!B33-'Monthly returns and RF'!$E33</f>
        <v>-0.0353102583462576</v>
      </c>
      <c r="C33" s="2" t="n">
        <f aca="false">'Monthly returns and RF'!C33-'Monthly returns and RF'!$E33</f>
        <v>0.0291899922708998</v>
      </c>
      <c r="D33" s="2" t="n">
        <f aca="false">'Monthly returns and RF'!D33-'Monthly returns and RF'!$E33</f>
        <v>0.019650293322754</v>
      </c>
    </row>
    <row r="34" customFormat="false" ht="15" hidden="false" customHeight="false" outlineLevel="0" collapsed="false">
      <c r="A34" s="5" t="str">
        <f aca="false">'Monthly returns and RF'!A34</f>
        <v>2007-08</v>
      </c>
      <c r="B34" s="2" t="n">
        <f aca="false">'Monthly returns and RF'!B34-'Monthly returns and RF'!$E34</f>
        <v>0.00863308790823323</v>
      </c>
      <c r="C34" s="2" t="n">
        <f aca="false">'Monthly returns and RF'!C34-'Monthly returns and RF'!$E34</f>
        <v>0.0136771779198592</v>
      </c>
      <c r="D34" s="2" t="n">
        <f aca="false">'Monthly returns and RF'!D34-'Monthly returns and RF'!$E34</f>
        <v>0.00689584613741466</v>
      </c>
    </row>
    <row r="35" customFormat="false" ht="15" hidden="false" customHeight="false" outlineLevel="0" collapsed="false">
      <c r="A35" s="5" t="str">
        <f aca="false">'Monthly returns and RF'!A35</f>
        <v>2007-09</v>
      </c>
      <c r="B35" s="2" t="n">
        <f aca="false">'Monthly returns and RF'!B35-'Monthly returns and RF'!$E35</f>
        <v>0.0355138605634334</v>
      </c>
      <c r="C35" s="2" t="n">
        <f aca="false">'Monthly returns and RF'!C35-'Monthly returns and RF'!$E35</f>
        <v>-0.000917339495694855</v>
      </c>
      <c r="D35" s="2" t="n">
        <f aca="false">'Monthly returns and RF'!D35-'Monthly returns and RF'!$E35</f>
        <v>0.101881266474968</v>
      </c>
    </row>
    <row r="36" customFormat="false" ht="15" hidden="false" customHeight="false" outlineLevel="0" collapsed="false">
      <c r="A36" s="5" t="str">
        <f aca="false">'Monthly returns and RF'!A36</f>
        <v>2007-10</v>
      </c>
      <c r="B36" s="2" t="n">
        <f aca="false">'Monthly returns and RF'!B36-'Monthly returns and RF'!$E36</f>
        <v>0.0103670325114388</v>
      </c>
      <c r="C36" s="2" t="n">
        <f aca="false">'Monthly returns and RF'!C36-'Monthly returns and RF'!$E36</f>
        <v>0.0149614334642826</v>
      </c>
      <c r="D36" s="2" t="n">
        <f aca="false">'Monthly returns and RF'!D36-'Monthly returns and RF'!$E36</f>
        <v>0.0663143580717299</v>
      </c>
    </row>
    <row r="37" customFormat="false" ht="15" hidden="false" customHeight="false" outlineLevel="0" collapsed="false">
      <c r="A37" s="5" t="str">
        <f aca="false">'Monthly returns and RF'!A37</f>
        <v>2007-11</v>
      </c>
      <c r="B37" s="2" t="n">
        <f aca="false">'Monthly returns and RF'!B37-'Monthly returns and RF'!$E37</f>
        <v>-0.042132398298722</v>
      </c>
      <c r="C37" s="2" t="n">
        <f aca="false">'Monthly returns and RF'!C37-'Monthly returns and RF'!$E37</f>
        <v>0.0501125140083321</v>
      </c>
      <c r="D37" s="2" t="n">
        <f aca="false">'Monthly returns and RF'!D37-'Monthly returns and RF'!$E37</f>
        <v>-0.0199352710040999</v>
      </c>
    </row>
    <row r="38" customFormat="false" ht="15" hidden="false" customHeight="false" outlineLevel="0" collapsed="false">
      <c r="A38" s="5" t="str">
        <f aca="false">'Monthly returns and RF'!A38</f>
        <v>2007-12</v>
      </c>
      <c r="B38" s="2" t="n">
        <f aca="false">'Monthly returns and RF'!B38-'Monthly returns and RF'!$E38</f>
        <v>-0.0139608227917735</v>
      </c>
      <c r="C38" s="2" t="n">
        <f aca="false">'Monthly returns and RF'!C38-'Monthly returns and RF'!$E38</f>
        <v>-0.00897816662433312</v>
      </c>
      <c r="D38" s="2" t="n">
        <f aca="false">'Monthly returns and RF'!D38-'Monthly returns and RF'!$E38</f>
        <v>0.0637769711579876</v>
      </c>
    </row>
    <row r="39" customFormat="false" ht="15" hidden="false" customHeight="false" outlineLevel="0" collapsed="false">
      <c r="A39" s="5" t="str">
        <f aca="false">'Monthly returns and RF'!A39</f>
        <v>2008-01</v>
      </c>
      <c r="B39" s="2" t="n">
        <f aca="false">'Monthly returns and RF'!B39-'Monthly returns and RF'!$E39</f>
        <v>-0.0625609550279374</v>
      </c>
      <c r="C39" s="2" t="n">
        <f aca="false">'Monthly returns and RF'!C39-'Monthly returns and RF'!$E39</f>
        <v>0.0188597024478159</v>
      </c>
      <c r="D39" s="2" t="n">
        <f aca="false">'Monthly returns and RF'!D39-'Monthly returns and RF'!$E39</f>
        <v>0.106316232605679</v>
      </c>
    </row>
    <row r="40" customFormat="false" ht="15" hidden="false" customHeight="false" outlineLevel="0" collapsed="false">
      <c r="A40" s="5" t="str">
        <f aca="false">'Monthly returns and RF'!A40</f>
        <v>2008-02</v>
      </c>
      <c r="B40" s="2" t="n">
        <f aca="false">'Monthly returns and RF'!B40-'Monthly returns and RF'!$E40</f>
        <v>-0.0271428854620041</v>
      </c>
      <c r="C40" s="2" t="n">
        <f aca="false">'Monthly returns and RF'!C40-'Monthly returns and RF'!$E40</f>
        <v>-0.00585330744431171</v>
      </c>
      <c r="D40" s="2" t="n">
        <f aca="false">'Monthly returns and RF'!D40-'Monthly returns and RF'!$E40</f>
        <v>0.0509975787691149</v>
      </c>
    </row>
    <row r="41" customFormat="false" ht="15" hidden="false" customHeight="false" outlineLevel="0" collapsed="false">
      <c r="A41" s="5" t="str">
        <f aca="false">'Monthly returns and RF'!A41</f>
        <v>2008-03</v>
      </c>
      <c r="B41" s="2" t="n">
        <f aca="false">'Monthly returns and RF'!B41-'Monthly returns and RF'!$E41</f>
        <v>-0.0106422117957981</v>
      </c>
      <c r="C41" s="2" t="n">
        <f aca="false">'Monthly returns and RF'!C41-'Monthly returns and RF'!$E41</f>
        <v>0.0196888589705837</v>
      </c>
      <c r="D41" s="2" t="n">
        <f aca="false">'Monthly returns and RF'!D41-'Monthly returns and RF'!$E41</f>
        <v>-0.0616916471694574</v>
      </c>
    </row>
    <row r="42" customFormat="false" ht="15" hidden="false" customHeight="false" outlineLevel="0" collapsed="false">
      <c r="A42" s="5" t="str">
        <f aca="false">'Monthly returns and RF'!A42</f>
        <v>2008-04</v>
      </c>
      <c r="B42" s="2" t="n">
        <f aca="false">'Monthly returns and RF'!B42-'Monthly returns and RF'!$E42</f>
        <v>0.0458622293155355</v>
      </c>
      <c r="C42" s="2" t="n">
        <f aca="false">'Monthly returns and RF'!C42-'Monthly returns and RF'!$E42</f>
        <v>-0.0266631650905777</v>
      </c>
      <c r="D42" s="2" t="n">
        <f aca="false">'Monthly returns and RF'!D42-'Monthly returns and RF'!$E42</f>
        <v>-0.0433883418198143</v>
      </c>
    </row>
    <row r="43" customFormat="false" ht="15" hidden="false" customHeight="false" outlineLevel="0" collapsed="false">
      <c r="A43" s="5" t="str">
        <f aca="false">'Monthly returns and RF'!A43</f>
        <v>2008-05</v>
      </c>
      <c r="B43" s="2" t="n">
        <f aca="false">'Monthly returns and RF'!B43-'Monthly returns and RF'!$E43</f>
        <v>0.0133167147259137</v>
      </c>
      <c r="C43" s="2" t="n">
        <f aca="false">'Monthly returns and RF'!C43-'Monthly returns and RF'!$E43</f>
        <v>-0.0286825643005316</v>
      </c>
      <c r="D43" s="2" t="n">
        <f aca="false">'Monthly returns and RF'!D43-'Monthly returns and RF'!$E43</f>
        <v>0.0074324917285127</v>
      </c>
    </row>
    <row r="44" customFormat="false" ht="15" hidden="false" customHeight="false" outlineLevel="0" collapsed="false">
      <c r="A44" s="5" t="str">
        <f aca="false">'Monthly returns and RF'!A44</f>
        <v>2008-06</v>
      </c>
      <c r="B44" s="2" t="n">
        <f aca="false">'Monthly returns and RF'!B44-'Monthly returns and RF'!$E44</f>
        <v>-0.0852759640440622</v>
      </c>
      <c r="C44" s="2" t="n">
        <f aca="false">'Monthly returns and RF'!C44-'Monthly returns and RF'!$E44</f>
        <v>0.0248366930178286</v>
      </c>
      <c r="D44" s="2" t="n">
        <f aca="false">'Monthly returns and RF'!D44-'Monthly returns and RF'!$E44</f>
        <v>0.0434687217321981</v>
      </c>
    </row>
    <row r="45" customFormat="false" ht="15" hidden="false" customHeight="false" outlineLevel="0" collapsed="false">
      <c r="A45" s="5" t="str">
        <f aca="false">'Monthly returns and RF'!A45</f>
        <v>2008-07</v>
      </c>
      <c r="B45" s="2" t="n">
        <f aca="false">'Monthly returns and RF'!B45-'Monthly returns and RF'!$E45</f>
        <v>-0.0104854937136767</v>
      </c>
      <c r="C45" s="2" t="n">
        <f aca="false">'Monthly returns and RF'!C45-'Monthly returns and RF'!$E45</f>
        <v>-0.00517436657681752</v>
      </c>
      <c r="D45" s="2" t="n">
        <f aca="false">'Monthly returns and RF'!D45-'Monthly returns and RF'!$E45</f>
        <v>-0.0159420095490969</v>
      </c>
    </row>
    <row r="46" customFormat="false" ht="15" hidden="false" customHeight="false" outlineLevel="0" collapsed="false">
      <c r="A46" s="5" t="str">
        <f aca="false">'Monthly returns and RF'!A46</f>
        <v>2008-08</v>
      </c>
      <c r="B46" s="2" t="n">
        <f aca="false">'Monthly returns and RF'!B46-'Monthly returns and RF'!$E46</f>
        <v>0.0141538763575887</v>
      </c>
      <c r="C46" s="2" t="n">
        <f aca="false">'Monthly returns and RF'!C46-'Monthly returns and RF'!$E46</f>
        <v>0.0260926238763553</v>
      </c>
      <c r="D46" s="2" t="n">
        <f aca="false">'Monthly returns and RF'!D46-'Monthly returns and RF'!$E46</f>
        <v>-0.0942174353513003</v>
      </c>
    </row>
    <row r="47" customFormat="false" ht="15" hidden="false" customHeight="false" outlineLevel="0" collapsed="false">
      <c r="A47" s="5" t="str">
        <f aca="false">'Monthly returns and RF'!A47</f>
        <v>2008-09</v>
      </c>
      <c r="B47" s="2" t="n">
        <f aca="false">'Monthly returns and RF'!B47-'Monthly returns and RF'!$E47</f>
        <v>-0.0956740406830575</v>
      </c>
      <c r="C47" s="2" t="n">
        <f aca="false">'Monthly returns and RF'!C47-'Monthly returns and RF'!$E47</f>
        <v>0.0132598637406077</v>
      </c>
      <c r="D47" s="2" t="n">
        <f aca="false">'Monthly returns and RF'!D47-'Monthly returns and RF'!$E47</f>
        <v>0.0396210457471425</v>
      </c>
    </row>
    <row r="48" customFormat="false" ht="15" hidden="false" customHeight="false" outlineLevel="0" collapsed="false">
      <c r="A48" s="5" t="str">
        <f aca="false">'Monthly returns and RF'!A48</f>
        <v>2008-10</v>
      </c>
      <c r="B48" s="2" t="n">
        <f aca="false">'Monthly returns and RF'!B48-'Monthly returns and RF'!$E48</f>
        <v>-0.165986629091353</v>
      </c>
      <c r="C48" s="2" t="n">
        <f aca="false">'Monthly returns and RF'!C48-'Monthly returns and RF'!$E48</f>
        <v>-0.0194066948456727</v>
      </c>
      <c r="D48" s="2" t="n">
        <f aca="false">'Monthly returns and RF'!D48-'Monthly returns and RF'!$E48</f>
        <v>-0.162196537042294</v>
      </c>
    </row>
    <row r="49" customFormat="false" ht="15" hidden="false" customHeight="false" outlineLevel="0" collapsed="false">
      <c r="A49" s="5" t="str">
        <f aca="false">'Monthly returns and RF'!A49</f>
        <v>2008-11</v>
      </c>
      <c r="B49" s="2" t="n">
        <f aca="false">'Monthly returns and RF'!B49-'Monthly returns and RF'!$E49</f>
        <v>-0.0699064276003068</v>
      </c>
      <c r="C49" s="2" t="n">
        <f aca="false">'Monthly returns and RF'!C49-'Monthly returns and RF'!$E49</f>
        <v>0.143112824251038</v>
      </c>
      <c r="D49" s="2" t="n">
        <f aca="false">'Monthly returns and RF'!D49-'Monthly returns and RF'!$E49</f>
        <v>0.125435936097027</v>
      </c>
    </row>
    <row r="50" customFormat="false" ht="15" hidden="false" customHeight="false" outlineLevel="0" collapsed="false">
      <c r="A50" s="5" t="str">
        <f aca="false">'Monthly returns and RF'!A50</f>
        <v>2008-12</v>
      </c>
      <c r="B50" s="2" t="n">
        <f aca="false">'Monthly returns and RF'!B50-'Monthly returns and RF'!$E50</f>
        <v>0.00979614987573085</v>
      </c>
      <c r="C50" s="2" t="n">
        <f aca="false">'Monthly returns and RF'!C50-'Monthly returns and RF'!$E50</f>
        <v>0.136524959555804</v>
      </c>
      <c r="D50" s="2" t="n">
        <f aca="false">'Monthly returns and RF'!D50-'Monthly returns and RF'!$E50</f>
        <v>0.0773253551644286</v>
      </c>
    </row>
    <row r="51" customFormat="false" ht="15" hidden="false" customHeight="false" outlineLevel="0" collapsed="false">
      <c r="A51" s="5" t="str">
        <f aca="false">'Monthly returns and RF'!A51</f>
        <v>2009-01</v>
      </c>
      <c r="B51" s="2" t="n">
        <f aca="false">'Monthly returns and RF'!B51-'Monthly returns and RF'!$E51</f>
        <v>-0.0821140367154875</v>
      </c>
      <c r="C51" s="2" t="n">
        <f aca="false">'Monthly returns and RF'!C51-'Monthly returns and RF'!$E51</f>
        <v>-0.130707915634146</v>
      </c>
      <c r="D51" s="2" t="n">
        <f aca="false">'Monthly returns and RF'!D51-'Monthly returns and RF'!$E51</f>
        <v>0.0553629345975155</v>
      </c>
    </row>
    <row r="52" customFormat="false" ht="15" hidden="false" customHeight="false" outlineLevel="0" collapsed="false">
      <c r="A52" s="5" t="str">
        <f aca="false">'Monthly returns and RF'!A52</f>
        <v>2009-02</v>
      </c>
      <c r="B52" s="2" t="n">
        <f aca="false">'Monthly returns and RF'!B52-'Monthly returns and RF'!$E52</f>
        <v>-0.107548889253472</v>
      </c>
      <c r="C52" s="2" t="n">
        <f aca="false">'Monthly returns and RF'!C52-'Monthly returns and RF'!$E52</f>
        <v>-0.0154205734808247</v>
      </c>
      <c r="D52" s="2" t="n">
        <f aca="false">'Monthly returns and RF'!D52-'Monthly returns and RF'!$E52</f>
        <v>0.0143562449908858</v>
      </c>
    </row>
    <row r="53" customFormat="false" ht="15" hidden="false" customHeight="false" outlineLevel="0" collapsed="false">
      <c r="A53" s="5" t="str">
        <f aca="false">'Monthly returns and RF'!A53</f>
        <v>2009-03</v>
      </c>
      <c r="B53" s="2" t="n">
        <f aca="false">'Monthly returns and RF'!B53-'Monthly returns and RF'!$E53</f>
        <v>0.0831101499031259</v>
      </c>
      <c r="C53" s="2" t="n">
        <f aca="false">'Monthly returns and RF'!C53-'Monthly returns and RF'!$E53</f>
        <v>0.0402742305838812</v>
      </c>
      <c r="D53" s="2" t="n">
        <f aca="false">'Monthly returns and RF'!D53-'Monthly returns and RF'!$E53</f>
        <v>-0.0255697349001528</v>
      </c>
    </row>
    <row r="54" customFormat="false" ht="15" hidden="false" customHeight="false" outlineLevel="0" collapsed="false">
      <c r="A54" s="5" t="str">
        <f aca="false">'Monthly returns and RF'!A54</f>
        <v>2009-04</v>
      </c>
      <c r="B54" s="2" t="n">
        <f aca="false">'Monthly returns and RF'!B54-'Monthly returns and RF'!$E54</f>
        <v>0.0992464361198733</v>
      </c>
      <c r="C54" s="2" t="n">
        <f aca="false">'Monthly returns and RF'!C54-'Monthly returns and RF'!$E54</f>
        <v>-0.0696203706080704</v>
      </c>
      <c r="D54" s="2" t="n">
        <f aca="false">'Monthly returns and RF'!D54-'Monthly returns and RF'!$E54</f>
        <v>-0.0334407418800357</v>
      </c>
    </row>
    <row r="55" customFormat="false" ht="15" hidden="false" customHeight="false" outlineLevel="0" collapsed="false">
      <c r="A55" s="5" t="str">
        <f aca="false">'Monthly returns and RF'!A55</f>
        <v>2009-05</v>
      </c>
      <c r="B55" s="2" t="n">
        <f aca="false">'Monthly returns and RF'!B55-'Monthly returns and RF'!$E55</f>
        <v>0.0584534189399677</v>
      </c>
      <c r="C55" s="2" t="n">
        <f aca="false">'Monthly returns and RF'!C55-'Monthly returns and RF'!$E55</f>
        <v>-0.0369498577966498</v>
      </c>
      <c r="D55" s="2" t="n">
        <f aca="false">'Monthly returns and RF'!D55-'Monthly returns and RF'!$E55</f>
        <v>0.102326121790739</v>
      </c>
    </row>
    <row r="56" customFormat="false" ht="15" hidden="false" customHeight="false" outlineLevel="0" collapsed="false">
      <c r="A56" s="5" t="str">
        <f aca="false">'Monthly returns and RF'!A56</f>
        <v>2009-06</v>
      </c>
      <c r="B56" s="2" t="n">
        <f aca="false">'Monthly returns and RF'!B56-'Monthly returns and RF'!$E56</f>
        <v>-0.000754951426029893</v>
      </c>
      <c r="C56" s="2" t="n">
        <f aca="false">'Monthly returns and RF'!C56-'Monthly returns and RF'!$E56</f>
        <v>0.00741088995304428</v>
      </c>
      <c r="D56" s="2" t="n">
        <f aca="false">'Monthly returns and RF'!D56-'Monthly returns and RF'!$E56</f>
        <v>-0.0522829189429941</v>
      </c>
    </row>
    <row r="57" customFormat="false" ht="15" hidden="false" customHeight="false" outlineLevel="0" collapsed="false">
      <c r="A57" s="5" t="str">
        <f aca="false">'Monthly returns and RF'!A57</f>
        <v>2009-07</v>
      </c>
      <c r="B57" s="2" t="n">
        <f aca="false">'Monthly returns and RF'!B57-'Monthly returns and RF'!$E57</f>
        <v>0.0745059862904858</v>
      </c>
      <c r="C57" s="2" t="n">
        <f aca="false">'Monthly returns and RF'!C57-'Monthly returns and RF'!$E57</f>
        <v>0.00566091555141778</v>
      </c>
      <c r="D57" s="2" t="n">
        <f aca="false">'Monthly returns and RF'!D57-'Monthly returns and RF'!$E57</f>
        <v>0.0236990585839265</v>
      </c>
    </row>
    <row r="58" customFormat="false" ht="15" hidden="false" customHeight="false" outlineLevel="0" collapsed="false">
      <c r="A58" s="5" t="str">
        <f aca="false">'Monthly returns and RF'!A58</f>
        <v>2009-08</v>
      </c>
      <c r="B58" s="2" t="n">
        <f aca="false">'Monthly returns and RF'!B58-'Monthly returns and RF'!$E58</f>
        <v>0.0368394900791566</v>
      </c>
      <c r="C58" s="2" t="n">
        <f aca="false">'Monthly returns and RF'!C58-'Monthly returns and RF'!$E58</f>
        <v>0.0222086782837922</v>
      </c>
      <c r="D58" s="2" t="n">
        <f aca="false">'Monthly returns and RF'!D58-'Monthly returns and RF'!$E58</f>
        <v>0.000435651339851562</v>
      </c>
    </row>
    <row r="59" customFormat="false" ht="15" hidden="false" customHeight="false" outlineLevel="0" collapsed="false">
      <c r="A59" s="5" t="str">
        <f aca="false">'Monthly returns and RF'!A59</f>
        <v>2009-09</v>
      </c>
      <c r="B59" s="2" t="n">
        <f aca="false">'Monthly returns and RF'!B59-'Monthly returns and RF'!$E59</f>
        <v>0.0353569584735684</v>
      </c>
      <c r="C59" s="2" t="n">
        <f aca="false">'Monthly returns and RF'!C59-'Monthly returns and RF'!$E59</f>
        <v>0.0244815584388787</v>
      </c>
      <c r="D59" s="2" t="n">
        <f aca="false">'Monthly returns and RF'!D59-'Monthly returns and RF'!$E59</f>
        <v>0.0582511441028417</v>
      </c>
    </row>
    <row r="60" customFormat="false" ht="15" hidden="false" customHeight="false" outlineLevel="0" collapsed="false">
      <c r="A60" s="5" t="str">
        <f aca="false">'Monthly returns and RF'!A60</f>
        <v>2009-10</v>
      </c>
      <c r="B60" s="2" t="n">
        <f aca="false">'Monthly returns and RF'!B60-'Monthly returns and RF'!$E60</f>
        <v>-0.0192252334360201</v>
      </c>
      <c r="C60" s="2" t="n">
        <f aca="false">'Monthly returns and RF'!C60-'Monthly returns and RF'!$E60</f>
        <v>-0.0261606008903031</v>
      </c>
      <c r="D60" s="2" t="n">
        <f aca="false">'Monthly returns and RF'!D60-'Monthly returns and RF'!$E60</f>
        <v>0.0372281270812487</v>
      </c>
    </row>
    <row r="61" customFormat="false" ht="15" hidden="false" customHeight="false" outlineLevel="0" collapsed="false">
      <c r="A61" s="5" t="str">
        <f aca="false">'Monthly returns and RF'!A61</f>
        <v>2009-11</v>
      </c>
      <c r="B61" s="2" t="n">
        <f aca="false">'Monthly returns and RF'!B61-'Monthly returns and RF'!$E61</f>
        <v>0.061606989176169</v>
      </c>
      <c r="C61" s="2" t="n">
        <f aca="false">'Monthly returns and RF'!C61-'Monthly returns and RF'!$E61</f>
        <v>0.0121287539722934</v>
      </c>
      <c r="D61" s="2" t="n">
        <f aca="false">'Monthly returns and RF'!D61-'Monthly returns and RF'!$E61</f>
        <v>0.12786502259277</v>
      </c>
    </row>
    <row r="62" customFormat="false" ht="15" hidden="false" customHeight="false" outlineLevel="0" collapsed="false">
      <c r="A62" s="5" t="str">
        <f aca="false">'Monthly returns and RF'!A62</f>
        <v>2009-12</v>
      </c>
      <c r="B62" s="2" t="n">
        <f aca="false">'Monthly returns and RF'!B62-'Monthly returns and RF'!$E62</f>
        <v>0.0190008024232018</v>
      </c>
      <c r="C62" s="2" t="n">
        <f aca="false">'Monthly returns and RF'!C62-'Monthly returns and RF'!$E62</f>
        <v>-0.0635570904722964</v>
      </c>
      <c r="D62" s="2" t="n">
        <f aca="false">'Monthly returns and RF'!D62-'Monthly returns and RF'!$E62</f>
        <v>-0.0721339145193757</v>
      </c>
    </row>
    <row r="63" customFormat="false" ht="15" hidden="false" customHeight="false" outlineLevel="0" collapsed="false">
      <c r="A63" s="5" t="str">
        <f aca="false">'Monthly returns and RF'!A63</f>
        <v>2010-01</v>
      </c>
      <c r="B63" s="2" t="n">
        <f aca="false">'Monthly returns and RF'!B63-'Monthly returns and RF'!$E63</f>
        <v>-0.0363424130739879</v>
      </c>
      <c r="C63" s="2" t="n">
        <f aca="false">'Monthly returns and RF'!C63-'Monthly returns and RF'!$E63</f>
        <v>0.0269220167265394</v>
      </c>
      <c r="D63" s="2" t="n">
        <f aca="false">'Monthly returns and RF'!D63-'Monthly returns and RF'!$E63</f>
        <v>-0.0125803606824609</v>
      </c>
    </row>
    <row r="64" customFormat="false" ht="15" hidden="false" customHeight="false" outlineLevel="0" collapsed="false">
      <c r="A64" s="5" t="str">
        <f aca="false">'Monthly returns and RF'!A64</f>
        <v>2010-02</v>
      </c>
      <c r="B64" s="2" t="n">
        <f aca="false">'Monthly returns and RF'!B64-'Monthly returns and RF'!$E64</f>
        <v>0.0311946919123007</v>
      </c>
      <c r="C64" s="2" t="n">
        <f aca="false">'Monthly returns and RF'!C64-'Monthly returns and RF'!$E64</f>
        <v>-0.00342469692788872</v>
      </c>
      <c r="D64" s="2" t="n">
        <f aca="false">'Monthly returns and RF'!D64-'Monthly returns and RF'!$E64</f>
        <v>0.0327482186738863</v>
      </c>
    </row>
    <row r="65" customFormat="false" ht="15" hidden="false" customHeight="false" outlineLevel="0" collapsed="false">
      <c r="A65" s="5" t="str">
        <f aca="false">'Monthly returns and RF'!A65</f>
        <v>2010-03</v>
      </c>
      <c r="B65" s="2" t="n">
        <f aca="false">'Monthly returns and RF'!B65-'Monthly returns and RF'!$E65</f>
        <v>0.0607797128548537</v>
      </c>
      <c r="C65" s="2" t="n">
        <f aca="false">'Monthly returns and RF'!C65-'Monthly returns and RF'!$E65</f>
        <v>-0.0206733716643017</v>
      </c>
      <c r="D65" s="2" t="n">
        <f aca="false">'Monthly returns and RF'!D65-'Monthly returns and RF'!$E65</f>
        <v>-0.00448639637754701</v>
      </c>
    </row>
    <row r="66" customFormat="false" ht="15" hidden="false" customHeight="false" outlineLevel="0" collapsed="false">
      <c r="A66" s="5" t="str">
        <f aca="false">'Monthly returns and RF'!A66</f>
        <v>2010-04</v>
      </c>
      <c r="B66" s="2" t="n">
        <f aca="false">'Monthly returns and RF'!B66-'Monthly returns and RF'!$E66</f>
        <v>0.015370275653263</v>
      </c>
      <c r="C66" s="2" t="n">
        <f aca="false">'Monthly returns and RF'!C66-'Monthly returns and RF'!$E66</f>
        <v>0.0331191489285005</v>
      </c>
      <c r="D66" s="2" t="n">
        <f aca="false">'Monthly returns and RF'!D66-'Monthly returns and RF'!$E66</f>
        <v>0.0587343629339847</v>
      </c>
    </row>
    <row r="67" customFormat="false" ht="15" hidden="false" customHeight="false" outlineLevel="0" collapsed="false">
      <c r="A67" s="5" t="str">
        <f aca="false">'Monthly returns and RF'!A67</f>
        <v>2010-05</v>
      </c>
      <c r="B67" s="2" t="n">
        <f aca="false">'Monthly returns and RF'!B67-'Monthly returns and RF'!$E67</f>
        <v>-0.0795547592466409</v>
      </c>
      <c r="C67" s="2" t="n">
        <f aca="false">'Monthly returns and RF'!C67-'Monthly returns and RF'!$E67</f>
        <v>0.050983046164162</v>
      </c>
      <c r="D67" s="2" t="n">
        <f aca="false">'Monthly returns and RF'!D67-'Monthly returns and RF'!$E67</f>
        <v>0.0304131468831714</v>
      </c>
    </row>
    <row r="68" customFormat="false" ht="15" hidden="false" customHeight="false" outlineLevel="0" collapsed="false">
      <c r="A68" s="5" t="str">
        <f aca="false">'Monthly returns and RF'!A68</f>
        <v>2010-06</v>
      </c>
      <c r="B68" s="2" t="n">
        <f aca="false">'Monthly returns and RF'!B68-'Monthly returns and RF'!$E68</f>
        <v>-0.0518408017746999</v>
      </c>
      <c r="C68" s="2" t="n">
        <f aca="false">'Monthly returns and RF'!C68-'Monthly returns and RF'!$E68</f>
        <v>0.0578786143780203</v>
      </c>
      <c r="D68" s="2" t="n">
        <f aca="false">'Monthly returns and RF'!D68-'Monthly returns and RF'!$E68</f>
        <v>0.0234531890683762</v>
      </c>
    </row>
    <row r="69" customFormat="false" ht="15" hidden="false" customHeight="false" outlineLevel="0" collapsed="false">
      <c r="A69" s="5" t="str">
        <f aca="false">'Monthly returns and RF'!A69</f>
        <v>2010-07</v>
      </c>
      <c r="B69" s="2" t="n">
        <f aca="false">'Monthly returns and RF'!B69-'Monthly returns and RF'!$E69</f>
        <v>0.0682005394577041</v>
      </c>
      <c r="C69" s="2" t="n">
        <f aca="false">'Monthly returns and RF'!C69-'Monthly returns and RF'!$E69</f>
        <v>-0.00956335467554738</v>
      </c>
      <c r="D69" s="2" t="n">
        <f aca="false">'Monthly returns and RF'!D69-'Monthly returns and RF'!$E69</f>
        <v>-0.0509711573461674</v>
      </c>
    </row>
    <row r="70" customFormat="false" ht="15" hidden="false" customHeight="false" outlineLevel="0" collapsed="false">
      <c r="A70" s="5" t="str">
        <f aca="false">'Monthly returns and RF'!A70</f>
        <v>2010-08</v>
      </c>
      <c r="B70" s="2" t="n">
        <f aca="false">'Monthly returns and RF'!B70-'Monthly returns and RF'!$E70</f>
        <v>-0.045080271358294</v>
      </c>
      <c r="C70" s="2" t="n">
        <f aca="false">'Monthly returns and RF'!C70-'Monthly returns and RF'!$E70</f>
        <v>0.0838080154511198</v>
      </c>
      <c r="D70" s="2" t="n">
        <f aca="false">'Monthly returns and RF'!D70-'Monthly returns and RF'!$E70</f>
        <v>0.0569612528286534</v>
      </c>
    </row>
    <row r="71" customFormat="false" ht="15" hidden="false" customHeight="false" outlineLevel="0" collapsed="false">
      <c r="A71" s="5" t="str">
        <f aca="false">'Monthly returns and RF'!A71</f>
        <v>2010-09</v>
      </c>
      <c r="B71" s="2" t="n">
        <f aca="false">'Monthly returns and RF'!B71-'Monthly returns and RF'!$E71</f>
        <v>0.0894542039491275</v>
      </c>
      <c r="C71" s="2" t="n">
        <f aca="false">'Monthly returns and RF'!C71-'Monthly returns and RF'!$E71</f>
        <v>-0.0253044341677417</v>
      </c>
      <c r="D71" s="2" t="n">
        <f aca="false">'Monthly returns and RF'!D71-'Monthly returns and RF'!$E71</f>
        <v>0.0476555844004882</v>
      </c>
    </row>
    <row r="72" customFormat="false" ht="15" hidden="false" customHeight="false" outlineLevel="0" collapsed="false">
      <c r="A72" s="5" t="str">
        <f aca="false">'Monthly returns and RF'!A72</f>
        <v>2010-10</v>
      </c>
      <c r="B72" s="2" t="n">
        <f aca="false">'Monthly returns and RF'!B72-'Monthly returns and RF'!$E72</f>
        <v>0.0381021166847546</v>
      </c>
      <c r="C72" s="2" t="n">
        <f aca="false">'Monthly returns and RF'!C72-'Monthly returns and RF'!$E72</f>
        <v>-0.0447911776744443</v>
      </c>
      <c r="D72" s="2" t="n">
        <f aca="false">'Monthly returns and RF'!D72-'Monthly returns and RF'!$E72</f>
        <v>0.0367226981489277</v>
      </c>
    </row>
    <row r="73" customFormat="false" ht="15" hidden="false" customHeight="false" outlineLevel="0" collapsed="false">
      <c r="A73" s="5" t="str">
        <f aca="false">'Monthly returns and RF'!A73</f>
        <v>2010-11</v>
      </c>
      <c r="B73" s="2" t="n">
        <f aca="false">'Monthly returns and RF'!B73-'Monthly returns and RF'!$E73</f>
        <v>-0.0001</v>
      </c>
      <c r="C73" s="2" t="n">
        <f aca="false">'Monthly returns and RF'!C73-'Monthly returns and RF'!$E73</f>
        <v>-0.0169930089118959</v>
      </c>
      <c r="D73" s="2" t="n">
        <f aca="false">'Monthly returns and RF'!D73-'Monthly returns and RF'!$E73</f>
        <v>0.0210129780941677</v>
      </c>
    </row>
    <row r="74" customFormat="false" ht="15" hidden="false" customHeight="false" outlineLevel="0" collapsed="false">
      <c r="A74" s="5" t="str">
        <f aca="false">'Monthly returns and RF'!A74</f>
        <v>2010-12</v>
      </c>
      <c r="B74" s="2" t="n">
        <f aca="false">'Monthly returns and RF'!B74-'Monthly returns and RF'!$E74</f>
        <v>0.066752604738965</v>
      </c>
      <c r="C74" s="2" t="n">
        <f aca="false">'Monthly returns and RF'!C74-'Monthly returns and RF'!$E74</f>
        <v>-0.0370912018632547</v>
      </c>
      <c r="D74" s="2" t="n">
        <f aca="false">'Monthly returns and RF'!D74-'Monthly returns and RF'!$E74</f>
        <v>0.0242686537910066</v>
      </c>
    </row>
    <row r="75" customFormat="false" ht="15" hidden="false" customHeight="false" outlineLevel="0" collapsed="false">
      <c r="A75" s="5" t="str">
        <f aca="false">'Monthly returns and RF'!A75</f>
        <v>2011-01</v>
      </c>
      <c r="B75" s="2" t="n">
        <f aca="false">'Monthly returns and RF'!B75-'Monthly returns and RF'!$E75</f>
        <v>0.0231999307180544</v>
      </c>
      <c r="C75" s="2" t="n">
        <f aca="false">'Monthly returns and RF'!C75-'Monthly returns and RF'!$E75</f>
        <v>-0.0309117373324061</v>
      </c>
      <c r="D75" s="2" t="n">
        <f aca="false">'Monthly returns and RF'!D75-'Monthly returns and RF'!$E75</f>
        <v>-0.0638976212920822</v>
      </c>
    </row>
    <row r="76" customFormat="false" ht="15" hidden="false" customHeight="false" outlineLevel="0" collapsed="false">
      <c r="A76" s="5" t="str">
        <f aca="false">'Monthly returns and RF'!A76</f>
        <v>2011-02</v>
      </c>
      <c r="B76" s="2" t="n">
        <f aca="false">'Monthly returns and RF'!B76-'Monthly returns and RF'!$E76</f>
        <v>0.03463734380841</v>
      </c>
      <c r="C76" s="2" t="n">
        <f aca="false">'Monthly returns and RF'!C76-'Monthly returns and RF'!$E76</f>
        <v>0.0164020185071418</v>
      </c>
      <c r="D76" s="2" t="n">
        <f aca="false">'Monthly returns and RF'!D76-'Monthly returns and RF'!$E76</f>
        <v>0.0598831280342518</v>
      </c>
    </row>
    <row r="77" customFormat="false" ht="15" hidden="false" customHeight="false" outlineLevel="0" collapsed="false">
      <c r="A77" s="5" t="str">
        <f aca="false">'Monthly returns and RF'!A77</f>
        <v>2011-03</v>
      </c>
      <c r="B77" s="2" t="n">
        <f aca="false">'Monthly returns and RF'!B77-'Monthly returns and RF'!$E77</f>
        <v>2.03251526822324E-005</v>
      </c>
      <c r="C77" s="2" t="n">
        <f aca="false">'Monthly returns and RF'!C77-'Monthly returns and RF'!$E77</f>
        <v>0.000193220163635199</v>
      </c>
      <c r="D77" s="2" t="n">
        <f aca="false">'Monthly returns and RF'!D77-'Monthly returns and RF'!$E77</f>
        <v>0.0158813808638429</v>
      </c>
    </row>
    <row r="78" customFormat="false" ht="15" hidden="false" customHeight="false" outlineLevel="0" collapsed="false">
      <c r="A78" s="5" t="str">
        <f aca="false">'Monthly returns and RF'!A78</f>
        <v>2011-04</v>
      </c>
      <c r="B78" s="2" t="n">
        <f aca="false">'Monthly returns and RF'!B78-'Monthly returns and RF'!$E78</f>
        <v>0.0289613611017023</v>
      </c>
      <c r="C78" s="2" t="n">
        <f aca="false">'Monthly returns and RF'!C78-'Monthly returns and RF'!$E78</f>
        <v>0.0233900661007298</v>
      </c>
      <c r="D78" s="2" t="n">
        <f aca="false">'Monthly returns and RF'!D78-'Monthly returns and RF'!$E78</f>
        <v>0.0894465497800805</v>
      </c>
    </row>
    <row r="79" customFormat="false" ht="15" hidden="false" customHeight="false" outlineLevel="0" collapsed="false">
      <c r="A79" s="5" t="str">
        <f aca="false">'Monthly returns and RF'!A79</f>
        <v>2011-05</v>
      </c>
      <c r="B79" s="2" t="n">
        <f aca="false">'Monthly returns and RF'!B79-'Monthly returns and RF'!$E79</f>
        <v>-0.0112149852172078</v>
      </c>
      <c r="C79" s="2" t="n">
        <f aca="false">'Monthly returns and RF'!C79-'Monthly returns and RF'!$E79</f>
        <v>0.0342284158308273</v>
      </c>
      <c r="D79" s="2" t="n">
        <f aca="false">'Monthly returns and RF'!D79-'Monthly returns and RF'!$E79</f>
        <v>-0.017916885312226</v>
      </c>
    </row>
    <row r="80" customFormat="false" ht="15" hidden="false" customHeight="false" outlineLevel="0" collapsed="false">
      <c r="A80" s="5" t="str">
        <f aca="false">'Monthly returns and RF'!A80</f>
        <v>2011-06</v>
      </c>
      <c r="B80" s="2" t="n">
        <f aca="false">'Monthly returns and RF'!B80-'Monthly returns and RF'!$E80</f>
        <v>-0.0168694742990846</v>
      </c>
      <c r="C80" s="2" t="n">
        <f aca="false">'Monthly returns and RF'!C80-'Monthly returns and RF'!$E80</f>
        <v>-0.0232298560171326</v>
      </c>
      <c r="D80" s="2" t="n">
        <f aca="false">'Monthly returns and RF'!D80-'Monthly returns and RF'!$E80</f>
        <v>-0.0243250427993533</v>
      </c>
    </row>
    <row r="81" customFormat="false" ht="15" hidden="false" customHeight="false" outlineLevel="0" collapsed="false">
      <c r="A81" s="5" t="str">
        <f aca="false">'Monthly returns and RF'!A81</f>
        <v>2011-07</v>
      </c>
      <c r="B81" s="2" t="n">
        <f aca="false">'Monthly returns and RF'!B81-'Monthly returns and RF'!$E81</f>
        <v>-0.0200047493094302</v>
      </c>
      <c r="C81" s="2" t="n">
        <f aca="false">'Monthly returns and RF'!C81-'Monthly returns and RF'!$E81</f>
        <v>0.0441454927711022</v>
      </c>
      <c r="D81" s="2" t="n">
        <f aca="false">'Monthly returns and RF'!D81-'Monthly returns and RF'!$E81</f>
        <v>0.0841780362063891</v>
      </c>
    </row>
    <row r="82" customFormat="false" ht="15" hidden="false" customHeight="false" outlineLevel="0" collapsed="false">
      <c r="A82" s="5" t="str">
        <f aca="false">'Monthly returns and RF'!A82</f>
        <v>2011-08</v>
      </c>
      <c r="B82" s="2" t="n">
        <f aca="false">'Monthly returns and RF'!B82-'Monthly returns and RF'!$E82</f>
        <v>-0.0550752254907298</v>
      </c>
      <c r="C82" s="2" t="n">
        <f aca="false">'Monthly returns and RF'!C82-'Monthly returns and RF'!$E82</f>
        <v>0.0965745538226341</v>
      </c>
      <c r="D82" s="2" t="n">
        <f aca="false">'Monthly returns and RF'!D82-'Monthly returns and RF'!$E82</f>
        <v>0.122649439375158</v>
      </c>
    </row>
    <row r="83" customFormat="false" ht="15" hidden="false" customHeight="false" outlineLevel="0" collapsed="false">
      <c r="A83" s="5" t="str">
        <f aca="false">'Monthly returns and RF'!A83</f>
        <v>2011-09</v>
      </c>
      <c r="B83" s="2" t="n">
        <f aca="false">'Monthly returns and RF'!B83-'Monthly returns and RF'!$E83</f>
        <v>-0.0694210118028813</v>
      </c>
      <c r="C83" s="2" t="n">
        <f aca="false">'Monthly returns and RF'!C83-'Monthly returns and RF'!$E83</f>
        <v>0.132062503114316</v>
      </c>
      <c r="D83" s="2" t="n">
        <f aca="false">'Monthly returns and RF'!D83-'Monthly returns and RF'!$E83</f>
        <v>-0.110623472468326</v>
      </c>
    </row>
    <row r="84" customFormat="false" ht="15" hidden="false" customHeight="false" outlineLevel="0" collapsed="false">
      <c r="A84" s="5" t="str">
        <f aca="false">'Monthly returns and RF'!A84</f>
        <v>2011-10</v>
      </c>
      <c r="B84" s="2" t="n">
        <f aca="false">'Monthly returns and RF'!B84-'Monthly returns and RF'!$E84</f>
        <v>0.109147358495026</v>
      </c>
      <c r="C84" s="2" t="n">
        <f aca="false">'Monthly returns and RF'!C84-'Monthly returns and RF'!$E84</f>
        <v>-0.0382929063507799</v>
      </c>
      <c r="D84" s="2" t="n">
        <f aca="false">'Monthly returns and RF'!D84-'Monthly returns and RF'!$E84</f>
        <v>0.0587118747477939</v>
      </c>
    </row>
    <row r="85" customFormat="false" ht="15" hidden="false" customHeight="false" outlineLevel="0" collapsed="false">
      <c r="A85" s="5" t="str">
        <f aca="false">'Monthly returns and RF'!A85</f>
        <v>2011-11</v>
      </c>
      <c r="B85" s="2" t="n">
        <f aca="false">'Monthly returns and RF'!B85-'Monthly returns and RF'!$E85</f>
        <v>-0.00406380264886042</v>
      </c>
      <c r="C85" s="2" t="n">
        <f aca="false">'Monthly returns and RF'!C85-'Monthly returns and RF'!$E85</f>
        <v>0.0198908534894986</v>
      </c>
      <c r="D85" s="2" t="n">
        <f aca="false">'Monthly returns and RF'!D85-'Monthly returns and RF'!$E85</f>
        <v>0.0166726939523074</v>
      </c>
    </row>
    <row r="86" customFormat="false" ht="15" hidden="false" customHeight="false" outlineLevel="0" collapsed="false">
      <c r="A86" s="5" t="str">
        <f aca="false">'Monthly returns and RF'!A86</f>
        <v>2011-12</v>
      </c>
      <c r="B86" s="2" t="n">
        <f aca="false">'Monthly returns and RF'!B86-'Monthly returns and RF'!$E86</f>
        <v>0.0104484158707618</v>
      </c>
      <c r="C86" s="2" t="n">
        <f aca="false">'Monthly returns and RF'!C86-'Monthly returns and RF'!$E86</f>
        <v>0.0344486535527895</v>
      </c>
      <c r="D86" s="2" t="n">
        <f aca="false">'Monthly returns and RF'!D86-'Monthly returns and RF'!$E86</f>
        <v>-0.106624339440556</v>
      </c>
    </row>
    <row r="87" customFormat="false" ht="15" hidden="false" customHeight="false" outlineLevel="0" collapsed="false">
      <c r="A87" s="5" t="str">
        <f aca="false">'Monthly returns and RF'!A87</f>
        <v>2012-01</v>
      </c>
      <c r="B87" s="2" t="n">
        <f aca="false">'Monthly returns and RF'!B87-'Monthly returns and RF'!$E87</f>
        <v>0.046374491303925</v>
      </c>
      <c r="C87" s="2" t="n">
        <f aca="false">'Monthly returns and RF'!C87-'Monthly returns and RF'!$E87</f>
        <v>-0.00329967444683554</v>
      </c>
      <c r="D87" s="2" t="n">
        <f aca="false">'Monthly returns and RF'!D87-'Monthly returns and RF'!$E87</f>
        <v>0.113954809128609</v>
      </c>
    </row>
    <row r="88" customFormat="false" ht="15" hidden="false" customHeight="false" outlineLevel="0" collapsed="false">
      <c r="A88" s="5" t="str">
        <f aca="false">'Monthly returns and RF'!A88</f>
        <v>2012-02</v>
      </c>
      <c r="B88" s="2" t="n">
        <f aca="false">'Monthly returns and RF'!B88-'Monthly returns and RF'!$E88</f>
        <v>0.043405456361663</v>
      </c>
      <c r="C88" s="2" t="n">
        <f aca="false">'Monthly returns and RF'!C88-'Monthly returns and RF'!$E88</f>
        <v>-0.0259692596568981</v>
      </c>
      <c r="D88" s="2" t="n">
        <f aca="false">'Monthly returns and RF'!D88-'Monthly returns and RF'!$E88</f>
        <v>-0.0296497805495727</v>
      </c>
    </row>
    <row r="89" customFormat="false" ht="15" hidden="false" customHeight="false" outlineLevel="0" collapsed="false">
      <c r="A89" s="5" t="str">
        <f aca="false">'Monthly returns and RF'!A89</f>
        <v>2012-03</v>
      </c>
      <c r="B89" s="2" t="n">
        <f aca="false">'Monthly returns and RF'!B89-'Monthly returns and RF'!$E89</f>
        <v>0.0321634954274106</v>
      </c>
      <c r="C89" s="2" t="n">
        <f aca="false">'Monthly returns and RF'!C89-'Monthly returns and RF'!$E89</f>
        <v>-0.0423602723677641</v>
      </c>
      <c r="D89" s="2" t="n">
        <f aca="false">'Monthly returns and RF'!D89-'Monthly returns and RF'!$E89</f>
        <v>-0.0132083404810053</v>
      </c>
    </row>
    <row r="90" customFormat="false" ht="15" hidden="false" customHeight="false" outlineLevel="0" collapsed="false">
      <c r="A90" s="5" t="str">
        <f aca="false">'Monthly returns and RF'!A90</f>
        <v>2012-04</v>
      </c>
      <c r="B90" s="2" t="n">
        <f aca="false">'Monthly returns and RF'!B90-'Monthly returns and RF'!$E90</f>
        <v>-0.00667534540226056</v>
      </c>
      <c r="C90" s="2" t="n">
        <f aca="false">'Monthly returns and RF'!C90-'Monthly returns and RF'!$E90</f>
        <v>0.0483427879327685</v>
      </c>
      <c r="D90" s="2" t="n">
        <f aca="false">'Monthly returns and RF'!D90-'Monthly returns and RF'!$E90</f>
        <v>-0.00148032470764337</v>
      </c>
    </row>
    <row r="91" customFormat="false" ht="15" hidden="false" customHeight="false" outlineLevel="0" collapsed="false">
      <c r="A91" s="5" t="str">
        <f aca="false">'Monthly returns and RF'!A91</f>
        <v>2012-05</v>
      </c>
      <c r="B91" s="2" t="n">
        <f aca="false">'Monthly returns and RF'!B91-'Monthly returns and RF'!$E91</f>
        <v>-0.0601559948183106</v>
      </c>
      <c r="C91" s="2" t="n">
        <f aca="false">'Monthly returns and RF'!C91-'Monthly returns and RF'!$E91</f>
        <v>0.0901531709696404</v>
      </c>
      <c r="D91" s="2" t="n">
        <f aca="false">'Monthly returns and RF'!D91-'Monthly returns and RF'!$E91</f>
        <v>-0.0634803401047114</v>
      </c>
    </row>
    <row r="92" customFormat="false" ht="15" hidden="false" customHeight="false" outlineLevel="0" collapsed="false">
      <c r="A92" s="5" t="str">
        <f aca="false">'Monthly returns and RF'!A92</f>
        <v>2012-06</v>
      </c>
      <c r="B92" s="2" t="n">
        <f aca="false">'Monthly returns and RF'!B92-'Monthly returns and RF'!$E92</f>
        <v>0.0405814108229665</v>
      </c>
      <c r="C92" s="2" t="n">
        <f aca="false">'Monthly returns and RF'!C92-'Monthly returns and RF'!$E92</f>
        <v>-0.0167823447670264</v>
      </c>
      <c r="D92" s="2" t="n">
        <f aca="false">'Monthly returns and RF'!D92-'Monthly returns and RF'!$E92</f>
        <v>0.0235457554358804</v>
      </c>
    </row>
    <row r="93" customFormat="false" ht="15" hidden="false" customHeight="false" outlineLevel="0" collapsed="false">
      <c r="A93" s="5" t="str">
        <f aca="false">'Monthly returns and RF'!A93</f>
        <v>2012-07</v>
      </c>
      <c r="B93" s="2" t="n">
        <f aca="false">'Monthly returns and RF'!B93-'Monthly returns and RF'!$E93</f>
        <v>0.0118292140253997</v>
      </c>
      <c r="C93" s="2" t="n">
        <f aca="false">'Monthly returns and RF'!C93-'Monthly returns and RF'!$E93</f>
        <v>0.0381729624603517</v>
      </c>
      <c r="D93" s="2" t="n">
        <f aca="false">'Monthly returns and RF'!D93-'Monthly returns and RF'!$E93</f>
        <v>0.00837684793676541</v>
      </c>
    </row>
    <row r="94" customFormat="false" ht="15" hidden="false" customHeight="false" outlineLevel="0" collapsed="false">
      <c r="A94" s="5" t="str">
        <f aca="false">'Monthly returns and RF'!A94</f>
        <v>2012-08</v>
      </c>
      <c r="B94" s="2" t="n">
        <f aca="false">'Monthly returns and RF'!B94-'Monthly returns and RF'!$E94</f>
        <v>0.0249529821910455</v>
      </c>
      <c r="C94" s="2" t="n">
        <f aca="false">'Monthly returns and RF'!C94-'Monthly returns and RF'!$E94</f>
        <v>-0.0132881768468206</v>
      </c>
      <c r="D94" s="2" t="n">
        <f aca="false">'Monthly returns and RF'!D94-'Monthly returns and RF'!$E94</f>
        <v>0.0492960985123532</v>
      </c>
    </row>
    <row r="95" customFormat="false" ht="15" hidden="false" customHeight="false" outlineLevel="0" collapsed="false">
      <c r="A95" s="5" t="str">
        <f aca="false">'Monthly returns and RF'!A95</f>
        <v>2012-09</v>
      </c>
      <c r="B95" s="2" t="n">
        <f aca="false">'Monthly returns and RF'!B95-'Monthly returns and RF'!$E95</f>
        <v>0.0252510434335402</v>
      </c>
      <c r="C95" s="2" t="n">
        <f aca="false">'Monthly returns and RF'!C95-'Monthly returns and RF'!$E95</f>
        <v>-0.0254285977721862</v>
      </c>
      <c r="D95" s="2" t="n">
        <f aca="false">'Monthly returns and RF'!D95-'Monthly returns and RF'!$E95</f>
        <v>0.046605627280061</v>
      </c>
    </row>
    <row r="96" customFormat="false" ht="15" hidden="false" customHeight="false" outlineLevel="0" collapsed="false">
      <c r="A96" s="5" t="str">
        <f aca="false">'Monthly returns and RF'!A96</f>
        <v>2012-10</v>
      </c>
      <c r="B96" s="2" t="n">
        <f aca="false">'Monthly returns and RF'!B96-'Monthly returns and RF'!$E96</f>
        <v>-0.0182984290879517</v>
      </c>
      <c r="C96" s="2" t="n">
        <f aca="false">'Monthly returns and RF'!C96-'Monthly returns and RF'!$E96</f>
        <v>-0.00494014154924473</v>
      </c>
      <c r="D96" s="2" t="n">
        <f aca="false">'Monthly returns and RF'!D96-'Monthly returns and RF'!$E96</f>
        <v>-0.0295374168163413</v>
      </c>
    </row>
    <row r="97" customFormat="false" ht="15" hidden="false" customHeight="false" outlineLevel="0" collapsed="false">
      <c r="A97" s="5" t="str">
        <f aca="false">'Monthly returns and RF'!A97</f>
        <v>2012-11</v>
      </c>
      <c r="B97" s="2" t="n">
        <f aca="false">'Monthly returns and RF'!B97-'Monthly returns and RF'!$E97</f>
        <v>0.00555916514328113</v>
      </c>
      <c r="C97" s="2" t="n">
        <f aca="false">'Monthly returns and RF'!C97-'Monthly returns and RF'!$E97</f>
        <v>0.0114917948588249</v>
      </c>
      <c r="D97" s="2" t="n">
        <f aca="false">'Monthly returns and RF'!D97-'Monthly returns and RF'!$E97</f>
        <v>-0.00477541072190814</v>
      </c>
    </row>
    <row r="98" customFormat="false" ht="15" hidden="false" customHeight="false" outlineLevel="0" collapsed="false">
      <c r="A98" s="5" t="str">
        <f aca="false">'Monthly returns and RF'!A98</f>
        <v>2012-12</v>
      </c>
      <c r="B98" s="2" t="n">
        <f aca="false">'Monthly returns and RF'!B98-'Monthly returns and RF'!$E98</f>
        <v>0.00883487803892823</v>
      </c>
      <c r="C98" s="2" t="n">
        <f aca="false">'Monthly returns and RF'!C98-'Monthly returns and RF'!$E98</f>
        <v>-0.0249763114267978</v>
      </c>
      <c r="D98" s="2" t="n">
        <f aca="false">'Monthly returns and RF'!D98-'Monthly returns and RF'!$E98</f>
        <v>-0.0243697904560758</v>
      </c>
    </row>
    <row r="99" customFormat="false" ht="15" hidden="false" customHeight="false" outlineLevel="0" collapsed="false">
      <c r="A99" s="5" t="str">
        <f aca="false">'Monthly returns and RF'!A99</f>
        <v>2013-01</v>
      </c>
      <c r="B99" s="2" t="n">
        <f aca="false">'Monthly returns and RF'!B99-'Monthly returns and RF'!$E99</f>
        <v>0.0511906182093023</v>
      </c>
      <c r="C99" s="2" t="n">
        <f aca="false">'Monthly returns and RF'!C99-'Monthly returns and RF'!$E99</f>
        <v>-0.0318541270731607</v>
      </c>
      <c r="D99" s="2" t="n">
        <f aca="false">'Monthly returns and RF'!D99-'Monthly returns and RF'!$E99</f>
        <v>-0.00506114863964424</v>
      </c>
    </row>
    <row r="100" customFormat="false" ht="15" hidden="false" customHeight="false" outlineLevel="0" collapsed="false">
      <c r="A100" s="5" t="str">
        <f aca="false">'Monthly returns and RF'!A100</f>
        <v>2013-02</v>
      </c>
      <c r="B100" s="2" t="n">
        <f aca="false">'Monthly returns and RF'!B100-'Monthly returns and RF'!$E100</f>
        <v>0.0127584034602797</v>
      </c>
      <c r="C100" s="2" t="n">
        <f aca="false">'Monthly returns and RF'!C100-'Monthly returns and RF'!$E100</f>
        <v>0.0123878002687661</v>
      </c>
      <c r="D100" s="2" t="n">
        <f aca="false">'Monthly returns and RF'!D100-'Monthly returns and RF'!$E100</f>
        <v>-0.0508684683838737</v>
      </c>
    </row>
    <row r="101" customFormat="false" ht="15" hidden="false" customHeight="false" outlineLevel="0" collapsed="false">
      <c r="A101" s="5" t="str">
        <f aca="false">'Monthly returns and RF'!A101</f>
        <v>2013-03</v>
      </c>
      <c r="B101" s="2" t="n">
        <f aca="false">'Monthly returns and RF'!B101-'Monthly returns and RF'!$E101</f>
        <v>0.0379712805763472</v>
      </c>
      <c r="C101" s="2" t="n">
        <f aca="false">'Monthly returns and RF'!C101-'Monthly returns and RF'!$E101</f>
        <v>-0.00419512933939559</v>
      </c>
      <c r="D101" s="2" t="n">
        <f aca="false">'Monthly returns and RF'!D101-'Monthly returns and RF'!$E101</f>
        <v>0.00947710423687709</v>
      </c>
    </row>
    <row r="102" customFormat="false" ht="15" hidden="false" customHeight="false" outlineLevel="0" collapsed="false">
      <c r="A102" s="5" t="str">
        <f aca="false">'Monthly returns and RF'!A102</f>
        <v>2013-04</v>
      </c>
      <c r="B102" s="2" t="n">
        <f aca="false">'Monthly returns and RF'!B102-'Monthly returns and RF'!$E102</f>
        <v>0.0192124444316066</v>
      </c>
      <c r="C102" s="2" t="n">
        <f aca="false">'Monthly returns and RF'!C102-'Monthly returns and RF'!$E102</f>
        <v>0.0468494638342101</v>
      </c>
      <c r="D102" s="2" t="n">
        <f aca="false">'Monthly returns and RF'!D102-'Monthly returns and RF'!$E102</f>
        <v>-0.075623133095272</v>
      </c>
    </row>
    <row r="103" customFormat="false" ht="15" hidden="false" customHeight="false" outlineLevel="0" collapsed="false">
      <c r="A103" s="5" t="str">
        <f aca="false">'Monthly returns and RF'!A103</f>
        <v>2013-05</v>
      </c>
      <c r="B103" s="2" t="n">
        <f aca="false">'Monthly returns and RF'!B103-'Monthly returns and RF'!$E103</f>
        <v>0.0236098270288387</v>
      </c>
      <c r="C103" s="2" t="n">
        <f aca="false">'Monthly returns and RF'!C103-'Monthly returns and RF'!$E103</f>
        <v>-0.0676090992348145</v>
      </c>
      <c r="D103" s="2" t="n">
        <f aca="false">'Monthly returns and RF'!D103-'Monthly returns and RF'!$E103</f>
        <v>-0.0619878534613358</v>
      </c>
    </row>
    <row r="104" customFormat="false" ht="15" hidden="false" customHeight="false" outlineLevel="0" collapsed="false">
      <c r="A104" s="5" t="str">
        <f aca="false">'Monthly returns and RF'!A104</f>
        <v>2013-06</v>
      </c>
      <c r="B104" s="2" t="n">
        <f aca="false">'Monthly returns and RF'!B104-'Monthly returns and RF'!$E104</f>
        <v>-0.0133447199642027</v>
      </c>
      <c r="C104" s="2" t="n">
        <f aca="false">'Monthly returns and RF'!C104-'Monthly returns and RF'!$E104</f>
        <v>-0.0327127218177319</v>
      </c>
      <c r="D104" s="2" t="n">
        <f aca="false">'Monthly returns and RF'!D104-'Monthly returns and RF'!$E104</f>
        <v>-0.110588394273351</v>
      </c>
    </row>
    <row r="105" customFormat="false" ht="15" hidden="false" customHeight="false" outlineLevel="0" collapsed="false">
      <c r="A105" s="5" t="str">
        <f aca="false">'Monthly returns and RF'!A105</f>
        <v>2013-07</v>
      </c>
      <c r="B105" s="2" t="n">
        <f aca="false">'Monthly returns and RF'!B105-'Monthly returns and RF'!$E105</f>
        <v>0.0516768546998627</v>
      </c>
      <c r="C105" s="2" t="n">
        <f aca="false">'Monthly returns and RF'!C105-'Monthly returns and RF'!$E105</f>
        <v>-0.0225803654956611</v>
      </c>
      <c r="D105" s="2" t="n">
        <f aca="false">'Monthly returns and RF'!D105-'Monthly returns and RF'!$E105</f>
        <v>0.0743010530498811</v>
      </c>
    </row>
    <row r="106" customFormat="false" ht="15" hidden="false" customHeight="false" outlineLevel="0" collapsed="false">
      <c r="A106" s="5" t="str">
        <f aca="false">'Monthly returns and RF'!A106</f>
        <v>2013-08</v>
      </c>
      <c r="B106" s="2" t="n">
        <f aca="false">'Monthly returns and RF'!B106-'Monthly returns and RF'!$E106</f>
        <v>-0.0299922322764175</v>
      </c>
      <c r="C106" s="2" t="n">
        <f aca="false">'Monthly returns and RF'!C106-'Monthly returns and RF'!$E106</f>
        <v>-0.0134036876179003</v>
      </c>
      <c r="D106" s="2" t="n">
        <f aca="false">'Monthly returns and RF'!D106-'Monthly returns and RF'!$E106</f>
        <v>0.0520474842166747</v>
      </c>
    </row>
    <row r="107" customFormat="false" ht="15" hidden="false" customHeight="false" outlineLevel="0" collapsed="false">
      <c r="A107" s="5" t="str">
        <f aca="false">'Monthly returns and RF'!A107</f>
        <v>2013-09</v>
      </c>
      <c r="B107" s="2" t="n">
        <f aca="false">'Monthly returns and RF'!B107-'Monthly returns and RF'!$E107</f>
        <v>0.0316470510069318</v>
      </c>
      <c r="C107" s="2" t="n">
        <f aca="false">'Monthly returns and RF'!C107-'Monthly returns and RF'!$E107</f>
        <v>0.00651743118038439</v>
      </c>
      <c r="D107" s="2" t="n">
        <f aca="false">'Monthly returns and RF'!D107-'Monthly returns and RF'!$E107</f>
        <v>-0.047838379698352</v>
      </c>
    </row>
    <row r="108" customFormat="false" ht="15" hidden="false" customHeight="false" outlineLevel="0" collapsed="false">
      <c r="A108" s="5" t="str">
        <f aca="false">'Monthly returns and RF'!A108</f>
        <v>2013-10</v>
      </c>
      <c r="B108" s="2" t="n">
        <f aca="false">'Monthly returns and RF'!B108-'Monthly returns and RF'!$E108</f>
        <v>0.0463062611723524</v>
      </c>
      <c r="C108" s="2" t="n">
        <f aca="false">'Monthly returns and RF'!C108-'Monthly returns and RF'!$E108</f>
        <v>0.014304311681794</v>
      </c>
      <c r="D108" s="2" t="n">
        <f aca="false">'Monthly returns and RF'!D108-'Monthly returns and RF'!$E108</f>
        <v>-0.00343263252576875</v>
      </c>
    </row>
    <row r="109" customFormat="false" ht="15" hidden="false" customHeight="false" outlineLevel="0" collapsed="false">
      <c r="A109" s="5" t="str">
        <f aca="false">'Monthly returns and RF'!A109</f>
        <v>2013-11</v>
      </c>
      <c r="B109" s="2" t="n">
        <f aca="false">'Monthly returns and RF'!B109-'Monthly returns and RF'!$E109</f>
        <v>0.0296374894901557</v>
      </c>
      <c r="C109" s="2" t="n">
        <f aca="false">'Monthly returns and RF'!C109-'Monthly returns and RF'!$E109</f>
        <v>-0.0270326063438332</v>
      </c>
      <c r="D109" s="2" t="n">
        <f aca="false">'Monthly returns and RF'!D109-'Monthly returns and RF'!$E109</f>
        <v>-0.0551119542293654</v>
      </c>
    </row>
    <row r="110" customFormat="false" ht="15" hidden="false" customHeight="false" outlineLevel="0" collapsed="false">
      <c r="A110" s="5" t="str">
        <f aca="false">'Monthly returns and RF'!A110</f>
        <v>2013-12</v>
      </c>
      <c r="B110" s="2" t="n">
        <f aca="false">'Monthly returns and RF'!B110-'Monthly returns and RF'!$E110</f>
        <v>0.0259267610715257</v>
      </c>
      <c r="C110" s="2" t="n">
        <f aca="false">'Monthly returns and RF'!C110-'Monthly returns and RF'!$E110</f>
        <v>-0.0186964496426152</v>
      </c>
      <c r="D110" s="2" t="n">
        <f aca="false">'Monthly returns and RF'!D110-'Monthly returns and RF'!$E110</f>
        <v>-0.0379452718927918</v>
      </c>
    </row>
    <row r="111" customFormat="false" ht="15" hidden="false" customHeight="false" outlineLevel="0" collapsed="false">
      <c r="A111" s="5" t="str">
        <f aca="false">'Monthly returns and RF'!A111</f>
        <v>2014-01</v>
      </c>
      <c r="B111" s="2" t="n">
        <f aca="false">'Monthly returns and RF'!B111-'Monthly returns and RF'!$E111</f>
        <v>-0.0352482159372486</v>
      </c>
      <c r="C111" s="2" t="n">
        <f aca="false">'Monthly returns and RF'!C111-'Monthly returns and RF'!$E111</f>
        <v>0.0630277020306616</v>
      </c>
      <c r="D111" s="2" t="n">
        <f aca="false">'Monthly returns and RF'!D111-'Monthly returns and RF'!$E111</f>
        <v>0.0341887142387745</v>
      </c>
    </row>
    <row r="112" customFormat="false" ht="15" hidden="false" customHeight="false" outlineLevel="0" collapsed="false">
      <c r="A112" s="5" t="str">
        <f aca="false">'Monthly returns and RF'!A112</f>
        <v>2014-02</v>
      </c>
      <c r="B112" s="2" t="n">
        <f aca="false">'Monthly returns and RF'!B112-'Monthly returns and RF'!$E112</f>
        <v>0.0455152720692982</v>
      </c>
      <c r="C112" s="2" t="n">
        <f aca="false">'Monthly returns and RF'!C112-'Monthly returns and RF'!$E112</f>
        <v>0.00524030164346989</v>
      </c>
      <c r="D112" s="2" t="n">
        <f aca="false">'Monthly returns and RF'!D112-'Monthly returns and RF'!$E112</f>
        <v>0.0627030280482701</v>
      </c>
    </row>
    <row r="113" customFormat="false" ht="15" hidden="false" customHeight="false" outlineLevel="0" collapsed="false">
      <c r="A113" s="5" t="str">
        <f aca="false">'Monthly returns and RF'!A113</f>
        <v>2014-03</v>
      </c>
      <c r="B113" s="2" t="n">
        <f aca="false">'Monthly returns and RF'!B113-'Monthly returns and RF'!$E113</f>
        <v>0.00829572729301531</v>
      </c>
      <c r="C113" s="2" t="n">
        <f aca="false">'Monthly returns and RF'!C113-'Monthly returns and RF'!$E113</f>
        <v>0.00732152221422111</v>
      </c>
      <c r="D113" s="2" t="n">
        <f aca="false">'Monthly returns and RF'!D113-'Monthly returns and RF'!$E113</f>
        <v>-0.0314214233656863</v>
      </c>
    </row>
    <row r="114" customFormat="false" ht="15" hidden="false" customHeight="false" outlineLevel="0" collapsed="false">
      <c r="A114" s="5" t="str">
        <f aca="false">'Monthly returns and RF'!A114</f>
        <v>2014-04</v>
      </c>
      <c r="B114" s="2" t="n">
        <f aca="false">'Monthly returns and RF'!B114-'Monthly returns and RF'!$E114</f>
        <v>0.00695131725833709</v>
      </c>
      <c r="C114" s="2" t="n">
        <f aca="false">'Monthly returns and RF'!C114-'Monthly returns and RF'!$E114</f>
        <v>0.0209521532173094</v>
      </c>
      <c r="D114" s="2" t="n">
        <f aca="false">'Monthly returns and RF'!D114-'Monthly returns and RF'!$E114</f>
        <v>0.00493488073246073</v>
      </c>
    </row>
    <row r="115" customFormat="false" ht="15" hidden="false" customHeight="false" outlineLevel="0" collapsed="false">
      <c r="A115" s="5" t="str">
        <f aca="false">'Monthly returns and RF'!A115</f>
        <v>2014-05</v>
      </c>
      <c r="B115" s="2" t="n">
        <f aca="false">'Monthly returns and RF'!B115-'Monthly returns and RF'!$E115</f>
        <v>0.0232063530281275</v>
      </c>
      <c r="C115" s="2" t="n">
        <f aca="false">'Monthly returns and RF'!C115-'Monthly returns and RF'!$E115</f>
        <v>0.0294959039782898</v>
      </c>
      <c r="D115" s="2" t="n">
        <f aca="false">'Monthly returns and RF'!D115-'Monthly returns and RF'!$E115</f>
        <v>-0.0305103918715438</v>
      </c>
    </row>
    <row r="116" customFormat="false" ht="15" hidden="false" customHeight="false" outlineLevel="0" collapsed="false">
      <c r="A116" s="5" t="str">
        <f aca="false">'Monthly returns and RF'!A116</f>
        <v>2014-06</v>
      </c>
      <c r="B116" s="2" t="n">
        <f aca="false">'Monthly returns and RF'!B116-'Monthly returns and RF'!$E116</f>
        <v>0.0206447647618353</v>
      </c>
      <c r="C116" s="2" t="n">
        <f aca="false">'Monthly returns and RF'!C116-'Monthly returns and RF'!$E116</f>
        <v>-0.0025130670290554</v>
      </c>
      <c r="D116" s="2" t="n">
        <f aca="false">'Monthly returns and RF'!D116-'Monthly returns and RF'!$E116</f>
        <v>0.0631901765479772</v>
      </c>
    </row>
    <row r="117" customFormat="false" ht="15" hidden="false" customHeight="false" outlineLevel="0" collapsed="false">
      <c r="A117" s="5" t="str">
        <f aca="false">'Monthly returns and RF'!A117</f>
        <v>2014-07</v>
      </c>
      <c r="B117" s="2" t="n">
        <f aca="false">'Monthly returns and RF'!B117-'Monthly returns and RF'!$E117</f>
        <v>-0.0134373759781243</v>
      </c>
      <c r="C117" s="2" t="n">
        <f aca="false">'Monthly returns and RF'!C117-'Monthly returns and RF'!$E117</f>
        <v>0.00664122971656656</v>
      </c>
      <c r="D117" s="2" t="n">
        <f aca="false">'Monthly returns and RF'!D117-'Monthly returns and RF'!$E117</f>
        <v>-0.0363167302429719</v>
      </c>
    </row>
    <row r="118" customFormat="false" ht="15" hidden="false" customHeight="false" outlineLevel="0" collapsed="false">
      <c r="A118" s="5" t="str">
        <f aca="false">'Monthly returns and RF'!A118</f>
        <v>2014-08</v>
      </c>
      <c r="B118" s="2" t="n">
        <f aca="false">'Monthly returns and RF'!B118-'Monthly returns and RF'!$E118</f>
        <v>0.0394635008590023</v>
      </c>
      <c r="C118" s="2" t="n">
        <f aca="false">'Monthly returns and RF'!C118-'Monthly returns and RF'!$E118</f>
        <v>0.0472379202377804</v>
      </c>
      <c r="D118" s="2" t="n">
        <f aca="false">'Monthly returns and RF'!D118-'Monthly returns and RF'!$E118</f>
        <v>0.00380907061372948</v>
      </c>
    </row>
    <row r="119" customFormat="false" ht="15" hidden="false" customHeight="false" outlineLevel="0" collapsed="false">
      <c r="A119" s="5" t="str">
        <f aca="false">'Monthly returns and RF'!A119</f>
        <v>2014-09</v>
      </c>
      <c r="B119" s="2" t="n">
        <f aca="false">'Monthly returns and RF'!B119-'Monthly returns and RF'!$E119</f>
        <v>-0.0137960244199665</v>
      </c>
      <c r="C119" s="2" t="n">
        <f aca="false">'Monthly returns and RF'!C119-'Monthly returns and RF'!$E119</f>
        <v>-0.0211230353390172</v>
      </c>
      <c r="D119" s="2" t="n">
        <f aca="false">'Monthly returns and RF'!D119-'Monthly returns and RF'!$E119</f>
        <v>-0.0617632931388792</v>
      </c>
    </row>
    <row r="120" customFormat="false" ht="15" hidden="false" customHeight="false" outlineLevel="0" collapsed="false">
      <c r="A120" s="5" t="str">
        <f aca="false">'Monthly returns and RF'!A120</f>
        <v>2014-10</v>
      </c>
      <c r="B120" s="2" t="n">
        <f aca="false">'Monthly returns and RF'!B120-'Monthly returns and RF'!$E120</f>
        <v>0.0235507749759796</v>
      </c>
      <c r="C120" s="2" t="n">
        <f aca="false">'Monthly returns and RF'!C120-'Monthly returns and RF'!$E120</f>
        <v>0.0281853520083915</v>
      </c>
      <c r="D120" s="2" t="n">
        <f aca="false">'Monthly returns and RF'!D120-'Monthly returns and RF'!$E120</f>
        <v>-0.030548106448076</v>
      </c>
    </row>
    <row r="121" customFormat="false" ht="15" hidden="false" customHeight="false" outlineLevel="0" collapsed="false">
      <c r="A121" s="5" t="str">
        <f aca="false">'Monthly returns and RF'!A121</f>
        <v>2014-11</v>
      </c>
      <c r="B121" s="2" t="n">
        <f aca="false">'Monthly returns and RF'!B121-'Monthly returns and RF'!$E121</f>
        <v>0.0274719668484096</v>
      </c>
      <c r="C121" s="2" t="n">
        <f aca="false">'Monthly returns and RF'!C121-'Monthly returns and RF'!$E121</f>
        <v>0.0296741188738194</v>
      </c>
      <c r="D121" s="2" t="n">
        <f aca="false">'Monthly returns and RF'!D121-'Monthly returns and RF'!$E121</f>
        <v>-0.00488197260677681</v>
      </c>
    </row>
    <row r="122" customFormat="false" ht="15" hidden="false" customHeight="false" outlineLevel="0" collapsed="false">
      <c r="A122" s="5" t="str">
        <f aca="false">'Monthly returns and RF'!A122</f>
        <v>2014-12</v>
      </c>
      <c r="B122" s="2" t="n">
        <f aca="false">'Monthly returns and RF'!B122-'Monthly returns and RF'!$E122</f>
        <v>-0.00253646847451161</v>
      </c>
      <c r="C122" s="2" t="n">
        <f aca="false">'Monthly returns and RF'!C122-'Monthly returns and RF'!$E122</f>
        <v>0.0325133415390504</v>
      </c>
      <c r="D122" s="2" t="n">
        <f aca="false">'Monthly returns and RF'!D122-'Monthly returns and RF'!$E122</f>
        <v>0.0131121328400685</v>
      </c>
    </row>
    <row r="123" customFormat="false" ht="15" hidden="false" customHeight="false" outlineLevel="0" collapsed="false">
      <c r="A123" s="5" t="str">
        <f aca="false">'Monthly returns and RF'!A123</f>
        <v>2015-01</v>
      </c>
      <c r="B123" s="2" t="n">
        <f aca="false">'Monthly returns and RF'!B123-'Monthly returns and RF'!$E123</f>
        <v>-0.029629091045384</v>
      </c>
      <c r="C123" s="2" t="n">
        <f aca="false">'Monthly returns and RF'!C123-'Monthly returns and RF'!$E123</f>
        <v>0.0981575549765898</v>
      </c>
      <c r="D123" s="2" t="n">
        <f aca="false">'Monthly returns and RF'!D123-'Monthly returns and RF'!$E123</f>
        <v>0.0868990575635726</v>
      </c>
    </row>
    <row r="124" customFormat="false" ht="15" hidden="false" customHeight="false" outlineLevel="0" collapsed="false">
      <c r="A124" s="5" t="str">
        <f aca="false">'Monthly returns and RF'!A124</f>
        <v>2015-02</v>
      </c>
      <c r="B124" s="2" t="n">
        <f aca="false">'Monthly returns and RF'!B124-'Monthly returns and RF'!$E124</f>
        <v>0.0562040474074634</v>
      </c>
      <c r="C124" s="2" t="n">
        <f aca="false">'Monthly returns and RF'!C124-'Monthly returns and RF'!$E124</f>
        <v>-0.0613834910453736</v>
      </c>
      <c r="D124" s="2" t="n">
        <f aca="false">'Monthly returns and RF'!D124-'Monthly returns and RF'!$E124</f>
        <v>-0.0590521949481231</v>
      </c>
    </row>
    <row r="125" customFormat="false" ht="15" hidden="false" customHeight="false" outlineLevel="0" collapsed="false">
      <c r="A125" s="5" t="str">
        <f aca="false">'Monthly returns and RF'!A125</f>
        <v>2015-03</v>
      </c>
      <c r="B125" s="2" t="n">
        <f aca="false">'Monthly returns and RF'!B125-'Monthly returns and RF'!$E125</f>
        <v>-0.0157052874538087</v>
      </c>
      <c r="C125" s="2" t="n">
        <f aca="false">'Monthly returns and RF'!C125-'Monthly returns and RF'!$E125</f>
        <v>0.01092219837042</v>
      </c>
      <c r="D125" s="2" t="n">
        <f aca="false">'Monthly returns and RF'!D125-'Monthly returns and RF'!$E125</f>
        <v>-0.0215220378889802</v>
      </c>
    </row>
    <row r="126" customFormat="false" ht="15" hidden="false" customHeight="false" outlineLevel="0" collapsed="false">
      <c r="A126" s="5" t="str">
        <f aca="false">'Monthly returns and RF'!A126</f>
        <v>2015-04</v>
      </c>
      <c r="B126" s="2" t="n">
        <f aca="false">'Monthly returns and RF'!B126-'Monthly returns and RF'!$E126</f>
        <v>0.00983372504973668</v>
      </c>
      <c r="C126" s="2" t="n">
        <f aca="false">'Monthly returns and RF'!C126-'Monthly returns and RF'!$E126</f>
        <v>-0.0342516949794554</v>
      </c>
      <c r="D126" s="2" t="n">
        <f aca="false">'Monthly returns and RF'!D126-'Monthly returns and RF'!$E126</f>
        <v>-0.00167167372236898</v>
      </c>
    </row>
    <row r="127" customFormat="false" ht="15" hidden="false" customHeight="false" outlineLevel="0" collapsed="false">
      <c r="A127" s="5" t="str">
        <f aca="false">'Monthly returns and RF'!A127</f>
        <v>2015-05</v>
      </c>
      <c r="B127" s="2" t="n">
        <f aca="false">'Monthly returns and RF'!B127-'Monthly returns and RF'!$E127</f>
        <v>0.0128561261655742</v>
      </c>
      <c r="C127" s="2" t="n">
        <f aca="false">'Monthly returns and RF'!C127-'Monthly returns and RF'!$E127</f>
        <v>-0.0237246352994304</v>
      </c>
      <c r="D127" s="2" t="n">
        <f aca="false">'Monthly returns and RF'!D127-'Monthly returns and RF'!$E127</f>
        <v>0.00555210405076689</v>
      </c>
    </row>
    <row r="128" customFormat="false" ht="15" hidden="false" customHeight="false" outlineLevel="0" collapsed="false">
      <c r="A128" s="5" t="str">
        <f aca="false">'Monthly returns and RF'!A128</f>
        <v>2015-06</v>
      </c>
      <c r="B128" s="2" t="n">
        <f aca="false">'Monthly returns and RF'!B128-'Monthly returns and RF'!$E128</f>
        <v>-0.0203121683267195</v>
      </c>
      <c r="C128" s="2" t="n">
        <f aca="false">'Monthly returns and RF'!C128-'Monthly returns and RF'!$E128</f>
        <v>-0.0407206227924524</v>
      </c>
      <c r="D128" s="2" t="n">
        <f aca="false">'Monthly returns and RF'!D128-'Monthly returns and RF'!$E128</f>
        <v>-0.0151621012329064</v>
      </c>
    </row>
    <row r="129" customFormat="false" ht="15" hidden="false" customHeight="false" outlineLevel="0" collapsed="false">
      <c r="A129" s="5" t="str">
        <f aca="false">'Monthly returns and RF'!A129</f>
        <v>2015-07</v>
      </c>
      <c r="B129" s="2" t="n">
        <f aca="false">'Monthly returns and RF'!B129-'Monthly returns and RF'!$E129</f>
        <v>0.0225895019708593</v>
      </c>
      <c r="C129" s="2" t="n">
        <f aca="false">'Monthly returns and RF'!C129-'Monthly returns and RF'!$E129</f>
        <v>0.0454603844455035</v>
      </c>
      <c r="D129" s="2" t="n">
        <f aca="false">'Monthly returns and RF'!D129-'Monthly returns and RF'!$E129</f>
        <v>-0.0662098625928218</v>
      </c>
    </row>
    <row r="130" customFormat="false" ht="15" hidden="false" customHeight="false" outlineLevel="0" collapsed="false">
      <c r="A130" s="5" t="str">
        <f aca="false">'Monthly returns and RF'!A130</f>
        <v>2015-08</v>
      </c>
      <c r="B130" s="2" t="n">
        <f aca="false">'Monthly returns and RF'!B130-'Monthly returns and RF'!$E130</f>
        <v>-0.0609505321675181</v>
      </c>
      <c r="C130" s="2" t="n">
        <f aca="false">'Monthly returns and RF'!C130-'Monthly returns and RF'!$E130</f>
        <v>-0.0068945980615126</v>
      </c>
      <c r="D130" s="2" t="n">
        <f aca="false">'Monthly returns and RF'!D130-'Monthly returns and RF'!$E130</f>
        <v>0.03707232801234</v>
      </c>
    </row>
    <row r="131" customFormat="false" ht="15" hidden="false" customHeight="false" outlineLevel="0" collapsed="false">
      <c r="A131" s="5" t="str">
        <f aca="false">'Monthly returns and RF'!A131</f>
        <v>2015-09</v>
      </c>
      <c r="B131" s="2" t="n">
        <f aca="false">'Monthly returns and RF'!B131-'Monthly returns and RF'!$E131</f>
        <v>-0.0255156059420394</v>
      </c>
      <c r="C131" s="2" t="n">
        <f aca="false">'Monthly returns and RF'!C131-'Monthly returns and RF'!$E131</f>
        <v>0.0196685770717808</v>
      </c>
      <c r="D131" s="2" t="n">
        <f aca="false">'Monthly returns and RF'!D131-'Monthly returns and RF'!$E131</f>
        <v>-0.018011386601445</v>
      </c>
    </row>
    <row r="132" customFormat="false" ht="15" hidden="false" customHeight="false" outlineLevel="0" collapsed="false">
      <c r="A132" s="5" t="str">
        <f aca="false">'Monthly returns and RF'!A132</f>
        <v>2015-10</v>
      </c>
      <c r="B132" s="2" t="n">
        <f aca="false">'Monthly returns and RF'!B132-'Monthly returns and RF'!$E132</f>
        <v>0.0850595415266731</v>
      </c>
      <c r="C132" s="2" t="n">
        <f aca="false">'Monthly returns and RF'!C132-'Monthly returns and RF'!$E132</f>
        <v>-0.00408784837841725</v>
      </c>
      <c r="D132" s="2" t="n">
        <f aca="false">'Monthly returns and RF'!D132-'Monthly returns and RF'!$E132</f>
        <v>0.0228336367908446</v>
      </c>
    </row>
    <row r="133" customFormat="false" ht="15" hidden="false" customHeight="false" outlineLevel="0" collapsed="false">
      <c r="A133" s="5" t="str">
        <f aca="false">'Monthly returns and RF'!A133</f>
        <v>2015-11</v>
      </c>
      <c r="B133" s="2" t="n">
        <f aca="false">'Monthly returns and RF'!B133-'Monthly returns and RF'!$E133</f>
        <v>0.00365492911568821</v>
      </c>
      <c r="C133" s="2" t="n">
        <f aca="false">'Monthly returns and RF'!C133-'Monthly returns and RF'!$E133</f>
        <v>-0.00867710040609626</v>
      </c>
      <c r="D133" s="2" t="n">
        <f aca="false">'Monthly returns and RF'!D133-'Monthly returns and RF'!$E133</f>
        <v>-0.0675206283326248</v>
      </c>
    </row>
    <row r="134" customFormat="false" ht="15" hidden="false" customHeight="false" outlineLevel="0" collapsed="false">
      <c r="A134" s="5" t="str">
        <f aca="false">'Monthly returns and RF'!A134</f>
        <v>2015-12</v>
      </c>
      <c r="B134" s="2" t="n">
        <f aca="false">'Monthly returns and RF'!B134-'Monthly returns and RF'!$E134</f>
        <v>-0.017382407630109</v>
      </c>
      <c r="C134" s="2" t="n">
        <f aca="false">'Monthly returns and RF'!C134-'Monthly returns and RF'!$E134</f>
        <v>-0.00307173719360966</v>
      </c>
      <c r="D134" s="2" t="n">
        <f aca="false">'Monthly returns and RF'!D134-'Monthly returns and RF'!$E134</f>
        <v>-0.00461333489733874</v>
      </c>
    </row>
    <row r="135" customFormat="false" ht="15" hidden="false" customHeight="false" outlineLevel="0" collapsed="false">
      <c r="A135" s="5" t="str">
        <f aca="false">'Monthly returns and RF'!A135</f>
        <v>2016-01</v>
      </c>
      <c r="B135" s="2" t="n">
        <f aca="false">'Monthly returns and RF'!B135-'Monthly returns and RF'!$E135</f>
        <v>-0.0498865397347415</v>
      </c>
      <c r="C135" s="2" t="n">
        <f aca="false">'Monthly returns and RF'!C135-'Monthly returns and RF'!$E135</f>
        <v>0.0556307565448744</v>
      </c>
      <c r="D135" s="2" t="n">
        <f aca="false">'Monthly returns and RF'!D135-'Monthly returns and RF'!$E135</f>
        <v>0.054009973519699</v>
      </c>
    </row>
    <row r="136" customFormat="false" ht="15" hidden="false" customHeight="false" outlineLevel="0" collapsed="false">
      <c r="A136" s="5" t="str">
        <f aca="false">'Monthly returns and RF'!A136</f>
        <v>2016-02</v>
      </c>
      <c r="B136" s="2" t="n">
        <f aca="false">'Monthly returns and RF'!B136-'Monthly returns and RF'!$E136</f>
        <v>-0.00102582122005592</v>
      </c>
      <c r="C136" s="2" t="n">
        <f aca="false">'Monthly returns and RF'!C136-'Monthly returns and RF'!$E136</f>
        <v>0.030659470251313</v>
      </c>
      <c r="D136" s="2" t="n">
        <f aca="false">'Monthly returns and RF'!D136-'Monthly returns and RF'!$E136</f>
        <v>0.109103438756183</v>
      </c>
    </row>
    <row r="137" customFormat="false" ht="15" hidden="false" customHeight="false" outlineLevel="0" collapsed="false">
      <c r="A137" s="5" t="str">
        <f aca="false">'Monthly returns and RF'!A137</f>
        <v>2016-03</v>
      </c>
      <c r="B137" s="2" t="n">
        <f aca="false">'Monthly returns and RF'!B137-'Monthly returns and RF'!$E137</f>
        <v>0.0670658951756633</v>
      </c>
      <c r="C137" s="2" t="n">
        <f aca="false">'Monthly returns and RF'!C137-'Monthly returns and RF'!$E137</f>
        <v>-0.00113269648599725</v>
      </c>
      <c r="D137" s="2" t="n">
        <f aca="false">'Monthly returns and RF'!D137-'Monthly returns and RF'!$E137</f>
        <v>-0.00862886046143432</v>
      </c>
    </row>
    <row r="138" customFormat="false" ht="15" hidden="false" customHeight="false" outlineLevel="0" collapsed="false">
      <c r="A138" s="5" t="str">
        <f aca="false">'Monthly returns and RF'!A138</f>
        <v>2016-04</v>
      </c>
      <c r="B138" s="2" t="n">
        <f aca="false">'Monthly returns and RF'!B138-'Monthly returns and RF'!$E138</f>
        <v>0.00384109688988764</v>
      </c>
      <c r="C138" s="2" t="n">
        <f aca="false">'Monthly returns and RF'!C138-'Monthly returns and RF'!$E138</f>
        <v>-0.00746565839092551</v>
      </c>
      <c r="D138" s="2" t="n">
        <f aca="false">'Monthly returns and RF'!D138-'Monthly returns and RF'!$E138</f>
        <v>0.0509880837080263</v>
      </c>
    </row>
    <row r="139" customFormat="false" ht="15" hidden="false" customHeight="false" outlineLevel="0" collapsed="false">
      <c r="A139" s="5" t="str">
        <f aca="false">'Monthly returns and RF'!A139</f>
        <v>2016-05</v>
      </c>
      <c r="B139" s="2" t="n">
        <f aca="false">'Monthly returns and RF'!B139-'Monthly returns and RF'!$E139</f>
        <v>0.0169116567573149</v>
      </c>
      <c r="C139" s="2" t="n">
        <f aca="false">'Monthly returns and RF'!C139-'Monthly returns and RF'!$E139</f>
        <v>0.0079547284710355</v>
      </c>
      <c r="D139" s="2" t="n">
        <f aca="false">'Monthly returns and RF'!D139-'Monthly returns and RF'!$E139</f>
        <v>-0.0614829670329327</v>
      </c>
    </row>
    <row r="140" customFormat="false" ht="15" hidden="false" customHeight="false" outlineLevel="0" collapsed="false">
      <c r="A140" s="5" t="str">
        <f aca="false">'Monthly returns and RF'!A140</f>
        <v>2016-06</v>
      </c>
      <c r="B140" s="2" t="n">
        <f aca="false">'Monthly returns and RF'!B140-'Monthly returns and RF'!$E140</f>
        <v>0.00327595229755027</v>
      </c>
      <c r="C140" s="2" t="n">
        <f aca="false">'Monthly returns and RF'!C140-'Monthly returns and RF'!$E140</f>
        <v>0.0691412925312742</v>
      </c>
      <c r="D140" s="2" t="n">
        <f aca="false">'Monthly returns and RF'!D140-'Monthly returns and RF'!$E140</f>
        <v>0.0894950187927905</v>
      </c>
    </row>
    <row r="141" customFormat="false" ht="15" hidden="false" customHeight="false" outlineLevel="0" collapsed="false">
      <c r="A141" s="5" t="str">
        <f aca="false">'Monthly returns and RF'!A141</f>
        <v>2016-07</v>
      </c>
      <c r="B141" s="2" t="n">
        <f aca="false">'Monthly returns and RF'!B141-'Monthly returns and RF'!$E141</f>
        <v>0.0362710738452663</v>
      </c>
      <c r="C141" s="2" t="n">
        <f aca="false">'Monthly returns and RF'!C141-'Monthly returns and RF'!$E141</f>
        <v>0.0208252891120111</v>
      </c>
      <c r="D141" s="2" t="n">
        <f aca="false">'Monthly returns and RF'!D141-'Monthly returns and RF'!$E141</f>
        <v>0.0196465603116094</v>
      </c>
    </row>
    <row r="142" customFormat="false" ht="15" hidden="false" customHeight="false" outlineLevel="0" collapsed="false">
      <c r="A142" s="5" t="str">
        <f aca="false">'Monthly returns and RF'!A142</f>
        <v>2016-08</v>
      </c>
      <c r="B142" s="2" t="n">
        <f aca="false">'Monthly returns and RF'!B142-'Monthly returns and RF'!$E142</f>
        <v>0.000997627077289543</v>
      </c>
      <c r="C142" s="2" t="n">
        <f aca="false">'Monthly returns and RF'!C142-'Monthly returns and RF'!$E142</f>
        <v>-0.0103345125289292</v>
      </c>
      <c r="D142" s="2" t="n">
        <f aca="false">'Monthly returns and RF'!D142-'Monthly returns and RF'!$E142</f>
        <v>-0.0327631655091257</v>
      </c>
    </row>
    <row r="143" customFormat="false" ht="15" hidden="false" customHeight="false" outlineLevel="0" collapsed="false">
      <c r="A143" s="5" t="str">
        <f aca="false">'Monthly returns and RF'!A143</f>
        <v>2016-09</v>
      </c>
      <c r="B143" s="2" t="n">
        <f aca="false">'Monthly returns and RF'!B143-'Monthly returns and RF'!$E143</f>
        <v>-0.000142007698436663</v>
      </c>
      <c r="C143" s="2" t="n">
        <f aca="false">'Monthly returns and RF'!C143-'Monthly returns and RF'!$E143</f>
        <v>-0.015284086989313</v>
      </c>
      <c r="D143" s="2" t="n">
        <f aca="false">'Monthly returns and RF'!D143-'Monthly returns and RF'!$E143</f>
        <v>0.00669213510790787</v>
      </c>
    </row>
    <row r="144" customFormat="false" ht="15" hidden="false" customHeight="false" outlineLevel="0" collapsed="false">
      <c r="A144" s="5" t="str">
        <f aca="false">'Monthly returns and RF'!A144</f>
        <v>2016-10</v>
      </c>
      <c r="B144" s="2" t="n">
        <f aca="false">'Monthly returns and RF'!B144-'Monthly returns and RF'!$E144</f>
        <v>-0.0175370405502111</v>
      </c>
      <c r="C144" s="2" t="n">
        <f aca="false">'Monthly returns and RF'!C144-'Monthly returns and RF'!$E144</f>
        <v>-0.0440063510242671</v>
      </c>
      <c r="D144" s="2" t="n">
        <f aca="false">'Monthly returns and RF'!D144-'Monthly returns and RF'!$E144</f>
        <v>-0.0296491958469959</v>
      </c>
    </row>
    <row r="145" customFormat="false" ht="15" hidden="false" customHeight="false" outlineLevel="0" collapsed="false">
      <c r="A145" s="5" t="str">
        <f aca="false">'Monthly returns and RF'!A145</f>
        <v>2016-11</v>
      </c>
      <c r="B145" s="2" t="n">
        <f aca="false">'Monthly returns and RF'!B145-'Monthly returns and RF'!$E145</f>
        <v>0.0367384715412795</v>
      </c>
      <c r="C145" s="2" t="n">
        <f aca="false">'Monthly returns and RF'!C145-'Monthly returns and RF'!$E145</f>
        <v>-0.0822375768235826</v>
      </c>
      <c r="D145" s="2" t="n">
        <f aca="false">'Monthly returns and RF'!D145-'Monthly returns and RF'!$E145</f>
        <v>-0.0836657063915726</v>
      </c>
    </row>
    <row r="146" customFormat="false" ht="15" hidden="false" customHeight="false" outlineLevel="0" collapsed="false">
      <c r="A146" s="5" t="str">
        <f aca="false">'Monthly returns and RF'!A146</f>
        <v>2016-12</v>
      </c>
      <c r="B146" s="2" t="n">
        <f aca="false">'Monthly returns and RF'!B146-'Monthly returns and RF'!$E146</f>
        <v>0.0199716775963878</v>
      </c>
      <c r="C146" s="2" t="n">
        <f aca="false">'Monthly returns and RF'!C146-'Monthly returns and RF'!$E146</f>
        <v>-0.00492603886065072</v>
      </c>
      <c r="D146" s="2" t="n">
        <f aca="false">'Monthly returns and RF'!D146-'Monthly returns and RF'!$E146</f>
        <v>-0.0194498826814174</v>
      </c>
    </row>
    <row r="147" customFormat="false" ht="15" hidden="false" customHeight="false" outlineLevel="0" collapsed="false">
      <c r="A147" s="5" t="str">
        <f aca="false">'Monthly returns and RF'!A147</f>
        <v>2017-01</v>
      </c>
      <c r="B147" s="2" t="n">
        <f aca="false">'Monthly returns and RF'!B147-'Monthly returns and RF'!$E147</f>
        <v>0.0174949086540532</v>
      </c>
      <c r="C147" s="2" t="n">
        <f aca="false">'Monthly returns and RF'!C147-'Monthly returns and RF'!$E147</f>
        <v>0.0077425404560036</v>
      </c>
      <c r="D147" s="2" t="n">
        <f aca="false">'Monthly returns and RF'!D147-'Monthly returns and RF'!$E147</f>
        <v>0.0537921577258455</v>
      </c>
    </row>
    <row r="148" customFormat="false" ht="15" hidden="false" customHeight="false" outlineLevel="0" collapsed="false">
      <c r="A148" s="5" t="str">
        <f aca="false">'Monthly returns and RF'!A148</f>
        <v>2017-02</v>
      </c>
      <c r="B148" s="2" t="n">
        <f aca="false">'Monthly returns and RF'!B148-'Monthly returns and RF'!$E148</f>
        <v>0.0388913602819196</v>
      </c>
      <c r="C148" s="2" t="n">
        <f aca="false">'Monthly returns and RF'!C148-'Monthly returns and RF'!$E148</f>
        <v>0.0154461492657118</v>
      </c>
      <c r="D148" s="2" t="n">
        <f aca="false">'Monthly returns and RF'!D148-'Monthly returns and RF'!$E148</f>
        <v>0.0314476867848063</v>
      </c>
    </row>
    <row r="149" customFormat="false" ht="15" hidden="false" customHeight="false" outlineLevel="0" collapsed="false">
      <c r="A149" s="5" t="str">
        <f aca="false">'Monthly returns and RF'!A149</f>
        <v>2017-03</v>
      </c>
      <c r="B149" s="2" t="n">
        <f aca="false">'Monthly returns and RF'!B149-'Monthly returns and RF'!$E149</f>
        <v>0.000949941221213691</v>
      </c>
      <c r="C149" s="2" t="n">
        <f aca="false">'Monthly returns and RF'!C149-'Monthly returns and RF'!$E149</f>
        <v>-0.00685126589724542</v>
      </c>
      <c r="D149" s="2" t="n">
        <f aca="false">'Monthly returns and RF'!D149-'Monthly returns and RF'!$E149</f>
        <v>-0.00457746474772572</v>
      </c>
    </row>
    <row r="150" customFormat="false" ht="15" hidden="false" customHeight="false" outlineLevel="0" collapsed="false">
      <c r="A150" s="5" t="str">
        <f aca="false">'Monthly returns and RF'!A150</f>
        <v>2017-04</v>
      </c>
      <c r="B150" s="2" t="n">
        <f aca="false">'Monthly returns and RF'!B150-'Monthly returns and RF'!$E150</f>
        <v>0.00942635303399325</v>
      </c>
      <c r="C150" s="2" t="n">
        <f aca="false">'Monthly returns and RF'!C150-'Monthly returns and RF'!$E150</f>
        <v>0.0152320010333937</v>
      </c>
      <c r="D150" s="2" t="n">
        <f aca="false">'Monthly returns and RF'!D150-'Monthly returns and RF'!$E150</f>
        <v>0.016767481479825</v>
      </c>
    </row>
    <row r="151" customFormat="false" ht="15" hidden="false" customHeight="false" outlineLevel="0" collapsed="false">
      <c r="A151" s="5" t="str">
        <f aca="false">'Monthly returns and RF'!A151</f>
        <v>2017-05</v>
      </c>
      <c r="B151" s="2" t="n">
        <f aca="false">'Monthly returns and RF'!B151-'Monthly returns and RF'!$E151</f>
        <v>0.013512833882687</v>
      </c>
      <c r="C151" s="2" t="n">
        <f aca="false">'Monthly returns and RF'!C151-'Monthly returns and RF'!$E151</f>
        <v>0.018278866248996</v>
      </c>
      <c r="D151" s="2" t="n">
        <f aca="false">'Monthly returns and RF'!D151-'Monthly returns and RF'!$E151</f>
        <v>-0.00184197980171936</v>
      </c>
    </row>
    <row r="152" customFormat="false" ht="15" hidden="false" customHeight="false" outlineLevel="0" collapsed="false">
      <c r="A152" s="5" t="str">
        <f aca="false">'Monthly returns and RF'!A152</f>
        <v>2017-06</v>
      </c>
      <c r="B152" s="2" t="n">
        <f aca="false">'Monthly returns and RF'!B152-'Monthly returns and RF'!$E152</f>
        <v>0.00577509652744406</v>
      </c>
      <c r="C152" s="2" t="n">
        <f aca="false">'Monthly returns and RF'!C152-'Monthly returns and RF'!$E152</f>
        <v>0.00731888015706022</v>
      </c>
      <c r="D152" s="2" t="n">
        <f aca="false">'Monthly returns and RF'!D152-'Monthly returns and RF'!$E152</f>
        <v>-0.0221553477392809</v>
      </c>
    </row>
    <row r="153" customFormat="false" ht="15" hidden="false" customHeight="false" outlineLevel="0" collapsed="false">
      <c r="A153" s="5" t="str">
        <f aca="false">'Monthly returns and RF'!A153</f>
        <v>2017-07</v>
      </c>
      <c r="B153" s="2" t="n">
        <f aca="false">'Monthly returns and RF'!B153-'Monthly returns and RF'!$E153</f>
        <v>0.0198540045308874</v>
      </c>
      <c r="C153" s="2" t="n">
        <f aca="false">'Monthly returns and RF'!C153-'Monthly returns and RF'!$E153</f>
        <v>-0.00728378518992675</v>
      </c>
      <c r="D153" s="2" t="n">
        <f aca="false">'Monthly returns and RF'!D153-'Monthly returns and RF'!$E153</f>
        <v>0.0224317016995865</v>
      </c>
    </row>
    <row r="154" customFormat="false" ht="15" hidden="false" customHeight="false" outlineLevel="0" collapsed="false">
      <c r="A154" s="5" t="str">
        <f aca="false">'Monthly returns and RF'!A154</f>
        <v>2017-08</v>
      </c>
      <c r="B154" s="2" t="n">
        <f aca="false">'Monthly returns and RF'!B154-'Monthly returns and RF'!$E154</f>
        <v>0.00201762959926234</v>
      </c>
      <c r="C154" s="2" t="n">
        <f aca="false">'Monthly returns and RF'!C154-'Monthly returns and RF'!$E154</f>
        <v>0.0331874636543918</v>
      </c>
      <c r="D154" s="2" t="n">
        <f aca="false">'Monthly returns and RF'!D154-'Monthly returns and RF'!$E154</f>
        <v>0.0410875751124157</v>
      </c>
    </row>
    <row r="155" customFormat="false" ht="15" hidden="false" customHeight="false" outlineLevel="0" collapsed="false">
      <c r="A155" s="5" t="str">
        <f aca="false">'Monthly returns and RF'!A155</f>
        <v>2017-09</v>
      </c>
      <c r="B155" s="2" t="n">
        <f aca="false">'Monthly returns and RF'!B155-'Monthly returns and RF'!$E155</f>
        <v>0.0192495831389247</v>
      </c>
      <c r="C155" s="2" t="n">
        <f aca="false">'Monthly returns and RF'!C155-'Monthly returns and RF'!$E155</f>
        <v>-0.0241292101951874</v>
      </c>
      <c r="D155" s="2" t="n">
        <f aca="false">'Monthly returns and RF'!D155-'Monthly returns and RF'!$E155</f>
        <v>-0.03459891808976</v>
      </c>
    </row>
    <row r="156" customFormat="false" ht="15" hidden="false" customHeight="false" outlineLevel="0" collapsed="false">
      <c r="A156" s="5" t="str">
        <f aca="false">'Monthly returns and RF'!A156</f>
        <v>2017-10</v>
      </c>
      <c r="B156" s="2" t="n">
        <f aca="false">'Monthly returns and RF'!B156-'Monthly returns and RF'!$E156</f>
        <v>0.0226640861555277</v>
      </c>
      <c r="C156" s="2" t="n">
        <f aca="false">'Monthly returns and RF'!C156-'Monthly returns and RF'!$E156</f>
        <v>-0.00128545236987919</v>
      </c>
      <c r="D156" s="2" t="n">
        <f aca="false">'Monthly returns and RF'!D156-'Monthly returns and RF'!$E156</f>
        <v>-0.00838481368978693</v>
      </c>
    </row>
    <row r="157" customFormat="false" ht="15" hidden="false" customHeight="false" outlineLevel="0" collapsed="false">
      <c r="A157" s="5" t="str">
        <f aca="false">'Monthly returns and RF'!A157</f>
        <v>2017-11</v>
      </c>
      <c r="B157" s="2" t="n">
        <f aca="false">'Monthly returns and RF'!B157-'Monthly returns and RF'!$E157</f>
        <v>0.0297655041539847</v>
      </c>
      <c r="C157" s="2" t="n">
        <f aca="false">'Monthly returns and RF'!C157-'Monthly returns and RF'!$E157</f>
        <v>0.00663124258628103</v>
      </c>
      <c r="D157" s="2" t="n">
        <f aca="false">'Monthly returns and RF'!D157-'Monthly returns and RF'!$E157</f>
        <v>0.00276344005718623</v>
      </c>
    </row>
    <row r="158" customFormat="false" ht="15" hidden="false" customHeight="false" outlineLevel="0" collapsed="false">
      <c r="A158" s="5" t="str">
        <f aca="false">'Monthly returns and RF'!A158</f>
        <v>2017-12</v>
      </c>
      <c r="B158" s="2" t="n">
        <f aca="false">'Monthly returns and RF'!B158-'Monthly returns and RF'!$E158</f>
        <v>0.0112281626491794</v>
      </c>
      <c r="C158" s="2" t="n">
        <f aca="false">'Monthly returns and RF'!C158-'Monthly returns and RF'!$E158</f>
        <v>0.0172265038774172</v>
      </c>
      <c r="D158" s="2" t="n">
        <f aca="false">'Monthly returns and RF'!D158-'Monthly returns and RF'!$E158</f>
        <v>0.0201570031700104</v>
      </c>
    </row>
    <row r="159" customFormat="false" ht="15" hidden="false" customHeight="false" outlineLevel="0" collapsed="false">
      <c r="A159" s="5" t="str">
        <f aca="false">'Monthly returns and RF'!A159</f>
        <v>2018-01</v>
      </c>
      <c r="B159" s="2" t="n">
        <f aca="false">'Monthly returns and RF'!B159-'Monthly returns and RF'!$E159</f>
        <v>0.0552592870186998</v>
      </c>
      <c r="C159" s="2" t="n">
        <f aca="false">'Monthly returns and RF'!C159-'Monthly returns and RF'!$E159</f>
        <v>-0.0336554543758778</v>
      </c>
      <c r="D159" s="2" t="n">
        <f aca="false">'Monthly returns and RF'!D159-'Monthly returns and RF'!$E159</f>
        <v>0.0312493728316924</v>
      </c>
    </row>
    <row r="160" customFormat="false" ht="15" hidden="false" customHeight="false" outlineLevel="0" collapsed="false">
      <c r="A160" s="5" t="str">
        <f aca="false">'Monthly returns and RF'!A160</f>
        <v>2018-02</v>
      </c>
      <c r="B160" s="2" t="n">
        <f aca="false">'Monthly returns and RF'!B160-'Monthly returns and RF'!$E160</f>
        <v>-0.0374605301570853</v>
      </c>
      <c r="C160" s="2" t="n">
        <f aca="false">'Monthly returns and RF'!C160-'Monthly returns and RF'!$E160</f>
        <v>-0.0315146024255071</v>
      </c>
      <c r="D160" s="2" t="n">
        <f aca="false">'Monthly returns and RF'!D160-'Monthly returns and RF'!$E160</f>
        <v>-0.0218599020305664</v>
      </c>
    </row>
    <row r="161" customFormat="false" ht="15" hidden="false" customHeight="false" outlineLevel="0" collapsed="false">
      <c r="A161" s="5" t="str">
        <f aca="false">'Monthly returns and RF'!A161</f>
        <v>2018-03</v>
      </c>
      <c r="B161" s="2" t="n">
        <f aca="false">'Monthly returns and RF'!B161-'Monthly returns and RF'!$E161</f>
        <v>-0.0286102458910188</v>
      </c>
      <c r="C161" s="2" t="n">
        <f aca="false">'Monthly returns and RF'!C161-'Monthly returns and RF'!$E161</f>
        <v>0.0273971334399879</v>
      </c>
      <c r="D161" s="2" t="n">
        <f aca="false">'Monthly returns and RF'!D161-'Monthly returns and RF'!$E161</f>
        <v>0.00512000732421845</v>
      </c>
    </row>
    <row r="162" customFormat="false" ht="15" hidden="false" customHeight="false" outlineLevel="0" collapsed="false">
      <c r="A162" s="5" t="str">
        <f aca="false">'Monthly returns and RF'!A162</f>
        <v>2018-04</v>
      </c>
      <c r="B162" s="2" t="n">
        <f aca="false">'Monthly returns and RF'!B162-'Monthly returns and RF'!$E162</f>
        <v>0.00376799120499045</v>
      </c>
      <c r="C162" s="2" t="n">
        <f aca="false">'Monthly returns and RF'!C162-'Monthly returns and RF'!$E162</f>
        <v>-0.0222818387917409</v>
      </c>
      <c r="D162" s="2" t="n">
        <f aca="false">'Monthly returns and RF'!D162-'Monthly returns and RF'!$E162</f>
        <v>-0.0109397453605438</v>
      </c>
    </row>
    <row r="163" customFormat="false" ht="15" hidden="false" customHeight="false" outlineLevel="0" collapsed="false">
      <c r="A163" s="5" t="str">
        <f aca="false">'Monthly returns and RF'!A163</f>
        <v>2018-05</v>
      </c>
      <c r="B163" s="2" t="n">
        <f aca="false">'Monthly returns and RF'!B163-'Monthly returns and RF'!$E163</f>
        <v>0.0229091431635245</v>
      </c>
      <c r="C163" s="2" t="n">
        <f aca="false">'Monthly returns and RF'!C163-'Monthly returns and RF'!$E163</f>
        <v>0.0186438197044319</v>
      </c>
      <c r="D163" s="2" t="n">
        <f aca="false">'Monthly returns and RF'!D163-'Monthly returns and RF'!$E163</f>
        <v>-0.0133592094675771</v>
      </c>
    </row>
    <row r="164" customFormat="false" ht="15" hidden="false" customHeight="false" outlineLevel="0" collapsed="false">
      <c r="A164" s="5" t="str">
        <f aca="false">'Monthly returns and RF'!A164</f>
        <v>2018-06</v>
      </c>
      <c r="B164" s="2" t="n">
        <f aca="false">'Monthly returns and RF'!B164-'Monthly returns and RF'!$E164</f>
        <v>0.00435082679905026</v>
      </c>
      <c r="C164" s="2" t="n">
        <f aca="false">'Monthly returns and RF'!C164-'Monthly returns and RF'!$E164</f>
        <v>0.00505814215326901</v>
      </c>
      <c r="D164" s="2" t="n">
        <f aca="false">'Monthly returns and RF'!D164-'Monthly returns and RF'!$E164</f>
        <v>-0.0375494476312093</v>
      </c>
    </row>
    <row r="165" customFormat="false" ht="15" hidden="false" customHeight="false" outlineLevel="0" collapsed="false">
      <c r="A165" s="5" t="str">
        <f aca="false">'Monthly returns and RF'!A165</f>
        <v>2018-07</v>
      </c>
      <c r="B165" s="2" t="n">
        <f aca="false">'Monthly returns and RF'!B165-'Monthly returns and RF'!$E165</f>
        <v>0.0354461395567565</v>
      </c>
      <c r="C165" s="2" t="n">
        <f aca="false">'Monthly returns and RF'!C165-'Monthly returns and RF'!$E165</f>
        <v>-0.0159686982606995</v>
      </c>
      <c r="D165" s="2" t="n">
        <f aca="false">'Monthly returns and RF'!D165-'Monthly returns and RF'!$E165</f>
        <v>-0.0240189096325399</v>
      </c>
    </row>
    <row r="166" customFormat="false" ht="15" hidden="false" customHeight="false" outlineLevel="0" collapsed="false">
      <c r="A166" s="5" t="str">
        <f aca="false">'Monthly returns and RF'!A166</f>
        <v>2018-08</v>
      </c>
      <c r="B166" s="2" t="n">
        <f aca="false">'Monthly returns and RF'!B166-'Monthly returns and RF'!$E166</f>
        <v>0.0303202475587386</v>
      </c>
      <c r="C166" s="2" t="n">
        <f aca="false">'Monthly returns and RF'!C166-'Monthly returns and RF'!$E166</f>
        <v>0.0115199283537431</v>
      </c>
      <c r="D166" s="2" t="n">
        <f aca="false">'Monthly returns and RF'!D166-'Monthly returns and RF'!$E166</f>
        <v>-0.0229811171067678</v>
      </c>
    </row>
    <row r="167" customFormat="false" ht="15" hidden="false" customHeight="false" outlineLevel="0" collapsed="false">
      <c r="A167" s="5" t="str">
        <f aca="false">'Monthly returns and RF'!A167</f>
        <v>2018-09</v>
      </c>
      <c r="B167" s="2" t="n">
        <f aca="false">'Monthly returns and RF'!B167-'Monthly returns and RF'!$E167</f>
        <v>0.00444527419735536</v>
      </c>
      <c r="C167" s="2" t="n">
        <f aca="false">'Monthly returns and RF'!C167-'Monthly returns and RF'!$E167</f>
        <v>-0.0301426826561496</v>
      </c>
      <c r="D167" s="2" t="n">
        <f aca="false">'Monthly returns and RF'!D167-'Monthly returns and RF'!$E167</f>
        <v>-0.00810734724592704</v>
      </c>
    </row>
    <row r="168" customFormat="false" ht="15" hidden="false" customHeight="false" outlineLevel="0" collapsed="false">
      <c r="A168" s="5" t="str">
        <f aca="false">'Monthly returns and RF'!A168</f>
        <v>2018-10</v>
      </c>
      <c r="B168" s="2" t="n">
        <f aca="false">'Monthly returns and RF'!B168-'Monthly returns and RF'!$E168</f>
        <v>-0.0710036978761725</v>
      </c>
      <c r="C168" s="2" t="n">
        <f aca="false">'Monthly returns and RF'!C168-'Monthly returns and RF'!$E168</f>
        <v>-0.0312054992027598</v>
      </c>
      <c r="D168" s="2" t="n">
        <f aca="false">'Monthly returns and RF'!D168-'Monthly returns and RF'!$E168</f>
        <v>0.0192954535683756</v>
      </c>
    </row>
    <row r="169" customFormat="false" ht="15" hidden="false" customHeight="false" outlineLevel="0" collapsed="false">
      <c r="A169" s="5" t="str">
        <f aca="false">'Monthly returns and RF'!A169</f>
        <v>2018-11</v>
      </c>
      <c r="B169" s="2" t="n">
        <f aca="false">'Monthly returns and RF'!B169-'Monthly returns and RF'!$E169</f>
        <v>0.0167487964448379</v>
      </c>
      <c r="C169" s="2" t="n">
        <f aca="false">'Monthly returns and RF'!C169-'Monthly returns and RF'!$E169</f>
        <v>0.0160726876207407</v>
      </c>
      <c r="D169" s="2" t="n">
        <f aca="false">'Monthly returns and RF'!D169-'Monthly returns and RF'!$E169</f>
        <v>0.00158688132418952</v>
      </c>
    </row>
    <row r="170" customFormat="false" ht="15" hidden="false" customHeight="false" outlineLevel="0" collapsed="false">
      <c r="A170" s="5" t="str">
        <f aca="false">'Monthly returns and RF'!A170</f>
        <v>2018-12</v>
      </c>
      <c r="B170" s="2" t="n">
        <f aca="false">'Monthly returns and RF'!B170-'Monthly returns and RF'!$E170</f>
        <v>-0.0899483370580993</v>
      </c>
      <c r="C170" s="2" t="n">
        <f aca="false">'Monthly returns and RF'!C170-'Monthly returns and RF'!$E170</f>
        <v>0.0566344745980538</v>
      </c>
      <c r="D170" s="2" t="n">
        <f aca="false">'Monthly returns and RF'!D170-'Monthly returns and RF'!$E170</f>
        <v>0.0475201059306496</v>
      </c>
    </row>
    <row r="171" customFormat="false" ht="15" hidden="false" customHeight="false" outlineLevel="0" collapsed="false">
      <c r="A171" s="5" t="str">
        <f aca="false">'Monthly returns and RF'!A171</f>
        <v>2019-01</v>
      </c>
      <c r="B171" s="2" t="n">
        <f aca="false">'Monthly returns and RF'!B171-'Monthly returns and RF'!$E171</f>
        <v>0.0779653484093354</v>
      </c>
      <c r="C171" s="2" t="n">
        <f aca="false">'Monthly returns and RF'!C171-'Monthly returns and RF'!$E171</f>
        <v>0.00168573092871837</v>
      </c>
      <c r="D171" s="2" t="n">
        <f aca="false">'Monthly returns and RF'!D171-'Monthly returns and RF'!$E171</f>
        <v>0.0267659793814432</v>
      </c>
    </row>
    <row r="172" customFormat="false" ht="15" hidden="false" customHeight="false" outlineLevel="0" collapsed="false">
      <c r="A172" s="5" t="str">
        <f aca="false">'Monthly returns and RF'!A172</f>
        <v>2019-02</v>
      </c>
      <c r="B172" s="2" t="n">
        <f aca="false">'Monthly returns and RF'!B172-'Monthly returns and RF'!$E172</f>
        <v>0.0306160645573293</v>
      </c>
      <c r="C172" s="2" t="n">
        <f aca="false">'Monthly returns and RF'!C172-'Monthly returns and RF'!$E172</f>
        <v>-0.0155637637440859</v>
      </c>
      <c r="D172" s="2" t="n">
        <f aca="false">'Monthly returns and RF'!D172-'Monthly returns and RF'!$E172</f>
        <v>-0.00789220149282963</v>
      </c>
    </row>
    <row r="173" customFormat="false" ht="15" hidden="false" customHeight="false" outlineLevel="0" collapsed="false">
      <c r="A173" s="5" t="str">
        <f aca="false">'Monthly returns and RF'!A173</f>
        <v>2019-03</v>
      </c>
      <c r="B173" s="2" t="n">
        <f aca="false">'Monthly returns and RF'!B173-'Monthly returns and RF'!$E173</f>
        <v>0.01620041041243</v>
      </c>
      <c r="C173" s="2" t="n">
        <f aca="false">'Monthly returns and RF'!C173-'Monthly returns and RF'!$E173</f>
        <v>0.0538163974186639</v>
      </c>
      <c r="D173" s="2" t="n">
        <f aca="false">'Monthly returns and RF'!D173-'Monthly returns and RF'!$E173</f>
        <v>-0.0178689955774858</v>
      </c>
    </row>
    <row r="174" customFormat="false" ht="15" hidden="false" customHeight="false" outlineLevel="0" collapsed="false">
      <c r="A174" s="5" t="str">
        <f aca="false">'Monthly returns and RF'!A174</f>
        <v>2019-04</v>
      </c>
      <c r="B174" s="2" t="n">
        <f aca="false">'Monthly returns and RF'!B174-'Monthly returns and RF'!$E174</f>
        <v>0.0387521843398089</v>
      </c>
      <c r="C174" s="2" t="n">
        <f aca="false">'Monthly returns and RF'!C174-'Monthly returns and RF'!$E174</f>
        <v>-0.0220107268142947</v>
      </c>
      <c r="D174" s="2" t="n">
        <f aca="false">'Monthly returns and RF'!D174-'Monthly returns and RF'!$E174</f>
        <v>-0.0087388425031243</v>
      </c>
    </row>
    <row r="175" customFormat="false" ht="15" hidden="false" customHeight="false" outlineLevel="0" collapsed="false">
      <c r="A175" s="5" t="str">
        <f aca="false">'Monthly returns and RF'!A175</f>
        <v>2019-05</v>
      </c>
      <c r="B175" s="2" t="n">
        <f aca="false">'Monthly returns and RF'!B175-'Monthly returns and RF'!$E175</f>
        <v>-0.0658706928271968</v>
      </c>
      <c r="C175" s="2" t="n">
        <f aca="false">'Monthly returns and RF'!C175-'Monthly returns and RF'!$E175</f>
        <v>0.06629253407028</v>
      </c>
      <c r="D175" s="2" t="n">
        <f aca="false">'Monthly returns and RF'!D175-'Monthly returns and RF'!$E175</f>
        <v>0.0154742981554867</v>
      </c>
    </row>
    <row r="176" customFormat="false" ht="15" hidden="false" customHeight="false" outlineLevel="0" collapsed="false">
      <c r="A176" s="5" t="str">
        <f aca="false">'Monthly returns and RF'!A176</f>
        <v>2019-06</v>
      </c>
      <c r="B176" s="2" t="n">
        <f aca="false">'Monthly returns and RF'!B176-'Monthly returns and RF'!$E176</f>
        <v>0.067786201948886</v>
      </c>
      <c r="C176" s="2" t="n">
        <f aca="false">'Monthly returns and RF'!C176-'Monthly returns and RF'!$E176</f>
        <v>0.00770128084385771</v>
      </c>
      <c r="D176" s="2" t="n">
        <f aca="false">'Monthly returns and RF'!D176-'Monthly returns and RF'!$E176</f>
        <v>0.0782291491984897</v>
      </c>
    </row>
    <row r="177" customFormat="false" ht="15" hidden="false" customHeight="false" outlineLevel="0" collapsed="false">
      <c r="A177" s="5" t="str">
        <f aca="false">'Monthly returns and RF'!A177</f>
        <v>2019-07</v>
      </c>
      <c r="B177" s="2" t="n">
        <f aca="false">'Monthly returns and RF'!B177-'Monthly returns and RF'!$E177</f>
        <v>0.0132198110648096</v>
      </c>
      <c r="C177" s="2" t="n">
        <f aca="false">'Monthly returns and RF'!C177-'Monthly returns and RF'!$E177</f>
        <v>0.000664869405280668</v>
      </c>
      <c r="D177" s="2" t="n">
        <f aca="false">'Monthly returns and RF'!D177-'Monthly returns and RF'!$E177</f>
        <v>-0.00182485160770017</v>
      </c>
    </row>
    <row r="178" customFormat="false" ht="15" hidden="false" customHeight="false" outlineLevel="0" collapsed="false">
      <c r="A178" s="5" t="str">
        <f aca="false">'Monthly returns and RF'!A178</f>
        <v>2019-08</v>
      </c>
      <c r="B178" s="2" t="n">
        <f aca="false">'Monthly returns and RF'!B178-'Monthly returns and RF'!$E178</f>
        <v>-0.0183439019305439</v>
      </c>
      <c r="C178" s="2" t="n">
        <f aca="false">'Monthly returns and RF'!C178-'Monthly returns and RF'!$E178</f>
        <v>0.108891028321393</v>
      </c>
      <c r="D178" s="2" t="n">
        <f aca="false">'Monthly returns and RF'!D178-'Monthly returns and RF'!$E178</f>
        <v>0.0775231345612986</v>
      </c>
    </row>
    <row r="179" customFormat="false" ht="15" hidden="false" customHeight="false" outlineLevel="0" collapsed="false">
      <c r="A179" s="5" t="str">
        <f aca="false">'Monthly returns and RF'!A179</f>
        <v>2019-09</v>
      </c>
      <c r="B179" s="2" t="n">
        <f aca="false">'Monthly returns and RF'!B179-'Monthly returns and RF'!$E179</f>
        <v>0.0176580791371533</v>
      </c>
      <c r="C179" s="2" t="n">
        <f aca="false">'Monthly returns and RF'!C179-'Monthly returns and RF'!$E179</f>
        <v>-0.0285989834952412</v>
      </c>
      <c r="D179" s="2" t="n">
        <f aca="false">'Monthly returns and RF'!D179-'Monthly returns and RF'!$E179</f>
        <v>-0.0357478600543478</v>
      </c>
    </row>
    <row r="180" customFormat="false" ht="15" hidden="false" customHeight="false" outlineLevel="0" collapsed="false">
      <c r="A180" s="5" t="str">
        <f aca="false">'Monthly returns and RF'!A180</f>
        <v>2019-10</v>
      </c>
      <c r="B180" s="2" t="n">
        <f aca="false">'Monthly returns and RF'!B180-'Monthly returns and RF'!$E180</f>
        <v>0.0206044500186214</v>
      </c>
      <c r="C180" s="2" t="n">
        <f aca="false">'Monthly returns and RF'!C180-'Monthly returns and RF'!$E180</f>
        <v>-0.0126323734277645</v>
      </c>
      <c r="D180" s="2" t="n">
        <f aca="false">'Monthly returns and RF'!D180-'Monthly returns and RF'!$E180</f>
        <v>0.0241354697470071</v>
      </c>
    </row>
    <row r="181" customFormat="false" ht="15" hidden="false" customHeight="false" outlineLevel="0" collapsed="false">
      <c r="A181" s="5" t="str">
        <f aca="false">'Monthly returns and RF'!A181</f>
        <v>2019-11</v>
      </c>
      <c r="B181" s="2" t="n">
        <f aca="false">'Monthly returns and RF'!B181-'Monthly returns and RF'!$E181</f>
        <v>0.0349985375500844</v>
      </c>
      <c r="C181" s="2" t="n">
        <f aca="false">'Monthly returns and RF'!C181-'Monthly returns and RF'!$E181</f>
        <v>-0.005270479223513</v>
      </c>
      <c r="D181" s="2" t="n">
        <f aca="false">'Monthly returns and RF'!D181-'Monthly returns and RF'!$E181</f>
        <v>-0.0332858828928852</v>
      </c>
    </row>
    <row r="182" customFormat="false" ht="15" hidden="false" customHeight="false" outlineLevel="0" collapsed="false">
      <c r="A182" s="5" t="str">
        <f aca="false">'Monthly returns and RF'!A182</f>
        <v>2019-12</v>
      </c>
      <c r="B182" s="2" t="n">
        <f aca="false">'Monthly returns and RF'!B182-'Monthly returns and RF'!$E182</f>
        <v>0.0276553120254962</v>
      </c>
      <c r="C182" s="2" t="n">
        <f aca="false">'Monthly returns and RF'!C182-'Monthly returns and RF'!$E182</f>
        <v>-0.0333749652443845</v>
      </c>
      <c r="D182" s="2" t="n">
        <f aca="false">'Monthly returns and RF'!D182-'Monthly returns and RF'!$E182</f>
        <v>0.0351587789338395</v>
      </c>
    </row>
    <row r="183" customFormat="false" ht="15" hidden="false" customHeight="false" outlineLevel="0" collapsed="false">
      <c r="A183" s="5" t="str">
        <f aca="false">'Monthly returns and RF'!A183</f>
        <v>2020-01</v>
      </c>
      <c r="B183" s="2" t="n">
        <f aca="false">'Monthly returns and RF'!B183-'Monthly returns and RF'!$E183</f>
        <v>-0.00170407874478021</v>
      </c>
      <c r="C183" s="2" t="n">
        <f aca="false">'Monthly returns and RF'!C183-'Monthly returns and RF'!$E183</f>
        <v>0.0756110315450519</v>
      </c>
      <c r="D183" s="2" t="n">
        <f aca="false">'Monthly returns and RF'!D183-'Monthly returns and RF'!$E183</f>
        <v>0.0436965584969032</v>
      </c>
    </row>
    <row r="184" customFormat="false" ht="15" hidden="false" customHeight="false" outlineLevel="0" collapsed="false">
      <c r="A184" s="5" t="str">
        <f aca="false">'Monthly returns and RF'!A184</f>
        <v>2020-02</v>
      </c>
      <c r="B184" s="2" t="n">
        <f aca="false">'Monthly returns and RF'!B184-'Monthly returns and RF'!$E184</f>
        <v>-0.0803655191407326</v>
      </c>
      <c r="C184" s="2" t="n">
        <f aca="false">'Monthly returns and RF'!C184-'Monthly returns and RF'!$E184</f>
        <v>0.0650649232781365</v>
      </c>
      <c r="D184" s="2" t="n">
        <f aca="false">'Monthly returns and RF'!D184-'Monthly returns and RF'!$E184</f>
        <v>-0.0075617286318457</v>
      </c>
    </row>
    <row r="185" customFormat="false" ht="15" hidden="false" customHeight="false" outlineLevel="0" collapsed="false">
      <c r="A185" s="5" t="str">
        <f aca="false">'Monthly returns and RF'!A185</f>
        <v>2020-03</v>
      </c>
      <c r="B185" s="2" t="n">
        <f aca="false">'Monthly returns and RF'!B185-'Monthly returns and RF'!$E185</f>
        <v>-0.126071076967277</v>
      </c>
      <c r="C185" s="2" t="n">
        <f aca="false">'Monthly returns and RF'!C185-'Monthly returns and RF'!$E185</f>
        <v>0.0625664670990519</v>
      </c>
      <c r="D185" s="2" t="n">
        <f aca="false">'Monthly returns and RF'!D185-'Monthly returns and RF'!$E185</f>
        <v>-0.00342403167674323</v>
      </c>
    </row>
    <row r="186" customFormat="false" ht="15" hidden="false" customHeight="false" outlineLevel="0" collapsed="false">
      <c r="A186" s="5" t="str">
        <f aca="false">'Monthly returns and RF'!A186</f>
        <v>2020-04</v>
      </c>
      <c r="B186" s="2" t="n">
        <f aca="false">'Monthly returns and RF'!B186-'Monthly returns and RF'!$E186</f>
        <v>0.126983004020136</v>
      </c>
      <c r="C186" s="2" t="n">
        <f aca="false">'Monthly returns and RF'!C186-'Monthly returns and RF'!$E186</f>
        <v>0.0121901169930514</v>
      </c>
      <c r="D186" s="2" t="n">
        <f aca="false">'Monthly returns and RF'!D186-'Monthly returns and RF'!$E186</f>
        <v>0.0726106030287743</v>
      </c>
    </row>
    <row r="187" customFormat="false" ht="15" hidden="false" customHeight="false" outlineLevel="0" collapsed="false">
      <c r="A187" s="5" t="str">
        <f aca="false">'Monthly returns and RF'!A187</f>
        <v>2020-05</v>
      </c>
      <c r="B187" s="2" t="n">
        <f aca="false">'Monthly returns and RF'!B187-'Monthly returns and RF'!$E187</f>
        <v>0.0475456149334759</v>
      </c>
      <c r="C187" s="2" t="n">
        <f aca="false">'Monthly returns and RF'!C187-'Monthly returns and RF'!$E187</f>
        <v>-0.0177188840567877</v>
      </c>
      <c r="D187" s="2" t="n">
        <f aca="false">'Monthly returns and RF'!D187-'Monthly returns and RF'!$E187</f>
        <v>0.0257816154368209</v>
      </c>
    </row>
    <row r="188" customFormat="false" ht="15" hidden="false" customHeight="false" outlineLevel="0" collapsed="false">
      <c r="A188" s="5" t="str">
        <f aca="false">'Monthly returns and RF'!A188</f>
        <v>2020-06</v>
      </c>
      <c r="B188" s="2" t="n">
        <f aca="false">'Monthly returns and RF'!B188-'Monthly returns and RF'!$E188</f>
        <v>0.0176343514865245</v>
      </c>
      <c r="C188" s="2" t="n">
        <f aca="false">'Monthly returns and RF'!C188-'Monthly returns and RF'!$E188</f>
        <v>0.00326555117890569</v>
      </c>
      <c r="D188" s="2" t="n">
        <f aca="false">'Monthly returns and RF'!D188-'Monthly returns and RF'!$E188</f>
        <v>0.0272770263017643</v>
      </c>
    </row>
    <row r="189" customFormat="false" ht="15" hidden="false" customHeight="false" outlineLevel="0" collapsed="false">
      <c r="A189" s="5" t="str">
        <f aca="false">'Monthly returns and RF'!A189</f>
        <v>2020-07</v>
      </c>
      <c r="B189" s="2" t="n">
        <f aca="false">'Monthly returns and RF'!B189-'Monthly returns and RF'!$E189</f>
        <v>0.0587921998926977</v>
      </c>
      <c r="C189" s="2" t="n">
        <f aca="false">'Monthly returns and RF'!C189-'Monthly returns and RF'!$E189</f>
        <v>0.0442518348782652</v>
      </c>
      <c r="D189" s="2" t="n">
        <f aca="false">'Monthly returns and RF'!D189-'Monthly returns and RF'!$E189</f>
        <v>0.107804630970137</v>
      </c>
    </row>
    <row r="190" customFormat="false" ht="15" hidden="false" customHeight="false" outlineLevel="0" collapsed="false">
      <c r="A190" s="5" t="str">
        <f aca="false">'Monthly returns and RF'!A190</f>
        <v>2020-08</v>
      </c>
      <c r="B190" s="2" t="n">
        <f aca="false">'Monthly returns and RF'!B190-'Monthly returns and RF'!$E190</f>
        <v>0.069696826234013</v>
      </c>
      <c r="C190" s="2" t="n">
        <f aca="false">'Monthly returns and RF'!C190-'Monthly returns and RF'!$E190</f>
        <v>-0.0505657024816739</v>
      </c>
      <c r="D190" s="2" t="n">
        <f aca="false">'Monthly returns and RF'!D190-'Monthly returns and RF'!$E190</f>
        <v>-0.00333567312961914</v>
      </c>
    </row>
    <row r="191" customFormat="false" ht="15" hidden="false" customHeight="false" outlineLevel="0" collapsed="false">
      <c r="A191" s="5" t="str">
        <f aca="false">'Monthly returns and RF'!A191</f>
        <v>2020-09</v>
      </c>
      <c r="B191" s="2" t="n">
        <f aca="false">'Monthly returns and RF'!B191-'Monthly returns and RF'!$E191</f>
        <v>-0.0375439994335629</v>
      </c>
      <c r="C191" s="2" t="n">
        <f aca="false">'Monthly returns and RF'!C191-'Monthly returns and RF'!$E191</f>
        <v>0.00763487669925466</v>
      </c>
      <c r="D191" s="2" t="n">
        <f aca="false">'Monthly returns and RF'!D191-'Monthly returns and RF'!$E191</f>
        <v>-0.0418140433776253</v>
      </c>
    </row>
    <row r="192" customFormat="false" ht="15" hidden="false" customHeight="false" outlineLevel="0" collapsed="false">
      <c r="A192" s="5" t="str">
        <f aca="false">'Monthly returns and RF'!A192</f>
        <v>2020-10</v>
      </c>
      <c r="B192" s="2" t="n">
        <f aca="false">'Monthly returns and RF'!B192-'Monthly returns and RF'!$E192</f>
        <v>-0.0250331818746343</v>
      </c>
      <c r="C192" s="2" t="n">
        <f aca="false">'Monthly returns and RF'!C192-'Monthly returns and RF'!$E192</f>
        <v>-0.0339528787782069</v>
      </c>
      <c r="D192" s="2" t="n">
        <f aca="false">'Monthly returns and RF'!D192-'Monthly returns and RF'!$E192</f>
        <v>-0.00529420841411278</v>
      </c>
    </row>
    <row r="193" customFormat="false" ht="15" hidden="false" customHeight="false" outlineLevel="0" collapsed="false">
      <c r="A193" s="5" t="str">
        <f aca="false">'Monthly returns and RF'!A193</f>
        <v>2020-11</v>
      </c>
      <c r="B193" s="2" t="n">
        <f aca="false">'Monthly returns and RF'!B193-'Monthly returns and RF'!$E193</f>
        <v>0.108676881111635</v>
      </c>
      <c r="C193" s="2" t="n">
        <f aca="false">'Monthly returns and RF'!C193-'Monthly returns and RF'!$E193</f>
        <v>0.0165391995803408</v>
      </c>
      <c r="D193" s="2" t="n">
        <f aca="false">'Monthly returns and RF'!D193-'Monthly returns and RF'!$E193</f>
        <v>-0.0541862596160899</v>
      </c>
    </row>
    <row r="194" customFormat="false" ht="15" hidden="false" customHeight="false" outlineLevel="0" collapsed="false">
      <c r="A194" s="5" t="str">
        <f aca="false">'Monthly returns and RF'!A194</f>
        <v>2020-12</v>
      </c>
      <c r="B194" s="2" t="n">
        <f aca="false">'Monthly returns and RF'!B194-'Monthly returns and RF'!$E194</f>
        <v>0.0369480578351449</v>
      </c>
      <c r="C194" s="2" t="n">
        <f aca="false">'Monthly returns and RF'!C194-'Monthly returns and RF'!$E194</f>
        <v>-0.0123764230462783</v>
      </c>
      <c r="D194" s="2" t="n">
        <f aca="false">'Monthly returns and RF'!D194-'Monthly returns and RF'!$E194</f>
        <v>0.0700386126467505</v>
      </c>
    </row>
    <row r="195" customFormat="false" ht="15" hidden="false" customHeight="false" outlineLevel="0" collapsed="false">
      <c r="A195" s="5" t="str">
        <f aca="false">'Monthly returns and RF'!A195</f>
        <v>2021-01</v>
      </c>
      <c r="B195" s="2" t="n">
        <f aca="false">'Monthly returns and RF'!B195-'Monthly returns and RF'!$E195</f>
        <v>-0.010190203023283</v>
      </c>
      <c r="C195" s="2" t="n">
        <f aca="false">'Monthly returns and RF'!C195-'Monthly returns and RF'!$E195</f>
        <v>-0.0363280339901025</v>
      </c>
      <c r="D195" s="2" t="n">
        <f aca="false">'Monthly returns and RF'!D195-'Monthly returns and RF'!$E195</f>
        <v>-0.0322381698829524</v>
      </c>
    </row>
    <row r="196" customFormat="false" ht="15" hidden="false" customHeight="false" outlineLevel="0" collapsed="false">
      <c r="A196" s="5" t="str">
        <f aca="false">'Monthly returns and RF'!A196</f>
        <v>2021-02</v>
      </c>
      <c r="B196" s="2" t="n">
        <f aca="false">'Monthly returns and RF'!B196-'Monthly returns and RF'!$E196</f>
        <v>0.0278052166710039</v>
      </c>
      <c r="C196" s="2" t="n">
        <f aca="false">'Monthly returns and RF'!C196-'Monthly returns and RF'!$E196</f>
        <v>-0.0573292183314806</v>
      </c>
      <c r="D196" s="2" t="n">
        <f aca="false">'Monthly returns and RF'!D196-'Monthly returns and RF'!$E196</f>
        <v>-0.0625688141681757</v>
      </c>
    </row>
    <row r="197" customFormat="false" ht="15" hidden="false" customHeight="false" outlineLevel="0" collapsed="false">
      <c r="A197" s="5" t="str">
        <f aca="false">'Monthly returns and RF'!A197</f>
        <v>2021-03</v>
      </c>
      <c r="B197" s="2" t="n">
        <f aca="false">'Monthly returns and RF'!B197-'Monthly returns and RF'!$E197</f>
        <v>0.0453994850116137</v>
      </c>
      <c r="C197" s="2" t="n">
        <f aca="false">'Monthly returns and RF'!C197-'Monthly returns and RF'!$E197</f>
        <v>-0.0524530866359851</v>
      </c>
      <c r="D197" s="2" t="n">
        <f aca="false">'Monthly returns and RF'!D197-'Monthly returns and RF'!$E197</f>
        <v>-0.0114331059430164</v>
      </c>
    </row>
    <row r="198" customFormat="false" ht="15" hidden="false" customHeight="false" outlineLevel="0" collapsed="false">
      <c r="A198" s="5" t="str">
        <f aca="false">'Monthly returns and RF'!A198</f>
        <v>2021-04</v>
      </c>
      <c r="B198" s="2" t="n">
        <f aca="false">'Monthly returns and RF'!B198-'Monthly returns and RF'!$E198</f>
        <v>0.0529104619526377</v>
      </c>
      <c r="C198" s="2" t="n">
        <f aca="false">'Monthly returns and RF'!C198-'Monthly returns and RF'!$E198</f>
        <v>0.0249511979621748</v>
      </c>
      <c r="D198" s="2" t="n">
        <f aca="false">'Monthly returns and RF'!D198-'Monthly returns and RF'!$E198</f>
        <v>0.0356338879032323</v>
      </c>
    </row>
    <row r="199" customFormat="false" ht="15" hidden="false" customHeight="false" outlineLevel="0" collapsed="false">
      <c r="A199" s="5" t="str">
        <f aca="false">'Monthly returns and RF'!A199</f>
        <v>2021-05</v>
      </c>
      <c r="B199" s="2" t="n">
        <f aca="false">'Monthly returns and RF'!B199-'Monthly returns and RF'!$E199</f>
        <v>0.00656599138490033</v>
      </c>
      <c r="C199" s="2" t="n">
        <f aca="false">'Monthly returns and RF'!C199-'Monthly returns and RF'!$E199</f>
        <v>2.14979649253433E-005</v>
      </c>
      <c r="D199" s="2" t="n">
        <f aca="false">'Monthly returns and RF'!D199-'Monthly returns and RF'!$E199</f>
        <v>0.0767837796662592</v>
      </c>
    </row>
    <row r="200" customFormat="false" ht="15" hidden="false" customHeight="false" outlineLevel="0" collapsed="false">
      <c r="A200" s="5" t="str">
        <f aca="false">'Monthly returns and RF'!A200</f>
        <v>2021-06</v>
      </c>
      <c r="B200" s="2" t="n">
        <f aca="false">'Monthly returns and RF'!B200-'Monthly returns and RF'!$E200</f>
        <v>0.0224274781778184</v>
      </c>
      <c r="C200" s="2" t="n">
        <f aca="false">'Monthly returns and RF'!C200-'Monthly returns and RF'!$E200</f>
        <v>0.0441909036634536</v>
      </c>
      <c r="D200" s="2" t="n">
        <f aca="false">'Monthly returns and RF'!D200-'Monthly returns and RF'!$E200</f>
        <v>-0.0714766209832553</v>
      </c>
    </row>
    <row r="201" customFormat="false" ht="15" hidden="false" customHeight="false" outlineLevel="0" collapsed="false">
      <c r="A201" s="5" t="str">
        <f aca="false">'Monthly returns and RF'!A201</f>
        <v>2021-07</v>
      </c>
      <c r="B201" s="2" t="n">
        <f aca="false">'Monthly returns and RF'!B201-'Monthly returns and RF'!$E201</f>
        <v>0.0244126398426954</v>
      </c>
      <c r="C201" s="2" t="n">
        <f aca="false">'Monthly returns and RF'!C201-'Monthly returns and RF'!$E201</f>
        <v>0.037166477458805</v>
      </c>
      <c r="D201" s="2" t="n">
        <f aca="false">'Monthly returns and RF'!D201-'Monthly returns and RF'!$E201</f>
        <v>0.025297363508326</v>
      </c>
    </row>
    <row r="202" customFormat="false" ht="15" hidden="false" customHeight="false" outlineLevel="0" collapsed="false">
      <c r="A202" s="5" t="str">
        <f aca="false">'Monthly returns and RF'!A202</f>
        <v>2021-08</v>
      </c>
      <c r="B202" s="2" t="n">
        <f aca="false">'Monthly returns and RF'!B202-'Monthly returns and RF'!$E202</f>
        <v>0.0297597124748832</v>
      </c>
      <c r="C202" s="2" t="n">
        <f aca="false">'Monthly returns and RF'!C202-'Monthly returns and RF'!$E202</f>
        <v>-0.00340120488032114</v>
      </c>
      <c r="D202" s="2" t="n">
        <f aca="false">'Monthly returns and RF'!D202-'Monthly returns and RF'!$E202</f>
        <v>-0.000765545149014169</v>
      </c>
    </row>
    <row r="203" customFormat="false" ht="15" hidden="false" customHeight="false" outlineLevel="0" collapsed="false">
      <c r="A203" s="5" t="str">
        <f aca="false">'Monthly returns and RF'!A203</f>
        <v>2021-09</v>
      </c>
      <c r="B203" s="2" t="n">
        <f aca="false">'Monthly returns and RF'!B203-'Monthly returns and RF'!$E203</f>
        <v>-0.0466053763150125</v>
      </c>
      <c r="C203" s="2" t="n">
        <f aca="false">'Monthly returns and RF'!C203-'Monthly returns and RF'!$E203</f>
        <v>-0.0290701352160068</v>
      </c>
      <c r="D203" s="2" t="n">
        <f aca="false">'Monthly returns and RF'!D203-'Monthly returns and RF'!$E203</f>
        <v>-0.0322352592492412</v>
      </c>
    </row>
    <row r="204" customFormat="false" ht="15" hidden="false" customHeight="false" outlineLevel="0" collapsed="false">
      <c r="A204" s="5" t="str">
        <f aca="false">'Monthly returns and RF'!A204</f>
        <v>2021-10</v>
      </c>
      <c r="B204" s="2" t="n">
        <f aca="false">'Monthly returns and RF'!B204-'Monthly returns and RF'!$E204</f>
        <v>0.0701635762012367</v>
      </c>
      <c r="C204" s="2" t="n">
        <f aca="false">'Monthly returns and RF'!C204-'Monthly returns and RF'!$E204</f>
        <v>0.0246501642105414</v>
      </c>
      <c r="D204" s="2" t="n">
        <f aca="false">'Monthly returns and RF'!D204-'Monthly returns and RF'!$E204</f>
        <v>0.0147971785270877</v>
      </c>
    </row>
    <row r="205" customFormat="false" ht="15" hidden="false" customHeight="false" outlineLevel="0" collapsed="false">
      <c r="A205" s="5" t="str">
        <f aca="false">'Monthly returns and RF'!A205</f>
        <v>2021-11</v>
      </c>
      <c r="B205" s="2" t="n">
        <f aca="false">'Monthly returns and RF'!B205-'Monthly returns and RF'!$E205</f>
        <v>-0.00803497469394676</v>
      </c>
      <c r="C205" s="2" t="n">
        <f aca="false">'Monthly returns and RF'!C205-'Monthly returns and RF'!$E205</f>
        <v>0.0277147312684207</v>
      </c>
      <c r="D205" s="2" t="n">
        <f aca="false">'Monthly returns and RF'!D205-'Monthly returns and RF'!$E205</f>
        <v>-0.00690065369698556</v>
      </c>
    </row>
    <row r="206" customFormat="false" ht="15" hidden="false" customHeight="false" outlineLevel="0" collapsed="false">
      <c r="A206" s="5" t="str">
        <f aca="false">'Monthly returns and RF'!A206</f>
        <v>2021-12</v>
      </c>
      <c r="B206" s="2" t="n">
        <f aca="false">'Monthly returns and RF'!B206-'Monthly returns and RF'!$E206</f>
        <v>0.0461478221240255</v>
      </c>
      <c r="C206" s="2" t="n">
        <f aca="false">'Monthly returns and RF'!C206-'Monthly returns and RF'!$E206</f>
        <v>-0.0202375705970286</v>
      </c>
      <c r="D206" s="2" t="n">
        <f aca="false">'Monthly returns and RF'!D206-'Monthly returns and RF'!$E206</f>
        <v>0.0328909771230645</v>
      </c>
    </row>
    <row r="207" customFormat="false" ht="15" hidden="false" customHeight="false" outlineLevel="0" collapsed="false">
      <c r="A207" s="5" t="str">
        <f aca="false">'Monthly returns and RF'!A207</f>
        <v>2022-01</v>
      </c>
      <c r="B207" s="2" t="n">
        <f aca="false">'Monthly returns and RF'!B207-'Monthly returns and RF'!$E207</f>
        <v>-0.0527413263269877</v>
      </c>
      <c r="C207" s="2" t="n">
        <f aca="false">'Monthly returns and RF'!C207-'Monthly returns and RF'!$E207</f>
        <v>-0.0391392977259388</v>
      </c>
      <c r="D207" s="2" t="n">
        <f aca="false">'Monthly returns and RF'!D207-'Monthly returns and RF'!$E207</f>
        <v>-0.0167876126770402</v>
      </c>
    </row>
    <row r="208" customFormat="false" ht="15" hidden="false" customHeight="false" outlineLevel="0" collapsed="false">
      <c r="A208" s="5" t="str">
        <f aca="false">'Monthly returns and RF'!A208</f>
        <v>2022-02</v>
      </c>
      <c r="B208" s="2" t="n">
        <f aca="false">'Monthly returns and RF'!B208-'Monthly returns and RF'!$E208</f>
        <v>-0.0295169281824172</v>
      </c>
      <c r="C208" s="2" t="n">
        <f aca="false">'Monthly returns and RF'!C208-'Monthly returns and RF'!$E208</f>
        <v>-0.0163299097477961</v>
      </c>
      <c r="D208" s="2" t="n">
        <f aca="false">'Monthly returns and RF'!D208-'Monthly returns and RF'!$E208</f>
        <v>0.0612172572378262</v>
      </c>
    </row>
    <row r="209" customFormat="false" ht="15" hidden="false" customHeight="false" outlineLevel="0" collapsed="false">
      <c r="A209" s="5" t="str">
        <f aca="false">'Monthly returns and RF'!A209</f>
        <v>2022-03</v>
      </c>
      <c r="B209" s="2" t="n">
        <f aca="false">'Monthly returns and RF'!B209-'Monthly returns and RF'!$E209</f>
        <v>0.0375903484186204</v>
      </c>
      <c r="C209" s="2" t="n">
        <f aca="false">'Monthly returns and RF'!C209-'Monthly returns and RF'!$E209</f>
        <v>-0.0544439291904711</v>
      </c>
      <c r="D209" s="2" t="n">
        <f aca="false">'Monthly returns and RF'!D209-'Monthly returns and RF'!$E209</f>
        <v>0.0127255799503043</v>
      </c>
    </row>
    <row r="210" customFormat="false" ht="15" hidden="false" customHeight="false" outlineLevel="0" collapsed="false">
      <c r="A210" s="5" t="str">
        <f aca="false">'Monthly returns and RF'!A210</f>
        <v>2022-04</v>
      </c>
      <c r="B210" s="2" t="n">
        <f aca="false">'Monthly returns and RF'!B210-'Monthly returns and RF'!$E210</f>
        <v>-0.0877690188802769</v>
      </c>
      <c r="C210" s="2" t="n">
        <f aca="false">'Monthly returns and RF'!C210-'Monthly returns and RF'!$E210</f>
        <v>-0.094238672249539</v>
      </c>
      <c r="D210" s="2" t="n">
        <f aca="false">'Monthly returns and RF'!D210-'Monthly returns and RF'!$E210</f>
        <v>-0.0207029635246934</v>
      </c>
    </row>
    <row r="211" customFormat="false" ht="15" hidden="false" customHeight="false" outlineLevel="0" collapsed="false">
      <c r="A211" s="5" t="str">
        <f aca="false">'Monthly returns and RF'!A211</f>
        <v>2022-05</v>
      </c>
      <c r="B211" s="2" t="n">
        <f aca="false">'Monthly returns and RF'!B211-'Monthly returns and RF'!$E211</f>
        <v>0.0019573109472579</v>
      </c>
      <c r="C211" s="2" t="n">
        <f aca="false">'Monthly returns and RF'!C211-'Monthly returns and RF'!$E211</f>
        <v>-0.0228330552805403</v>
      </c>
      <c r="D211" s="2" t="n">
        <f aca="false">'Monthly returns and RF'!D211-'Monthly returns and RF'!$E211</f>
        <v>-0.0329154776610681</v>
      </c>
    </row>
    <row r="212" customFormat="false" ht="15" hidden="false" customHeight="false" outlineLevel="0" collapsed="false">
      <c r="A212" s="5" t="str">
        <f aca="false">'Monthly returns and RF'!A212</f>
        <v>2022-06</v>
      </c>
      <c r="B212" s="2" t="n">
        <f aca="false">'Monthly returns and RF'!B212-'Monthly returns and RF'!$E212</f>
        <v>-0.0830605352014078</v>
      </c>
      <c r="C212" s="2" t="n">
        <f aca="false">'Monthly returns and RF'!C212-'Monthly returns and RF'!$E212</f>
        <v>-0.0133455242583961</v>
      </c>
      <c r="D212" s="2" t="n">
        <f aca="false">'Monthly returns and RF'!D212-'Monthly returns and RF'!$E212</f>
        <v>-0.0162596510771246</v>
      </c>
    </row>
    <row r="213" customFormat="false" ht="15" hidden="false" customHeight="false" outlineLevel="0" collapsed="false">
      <c r="A213" s="5" t="str">
        <f aca="false">'Monthly returns and RF'!A213</f>
        <v>2022-07</v>
      </c>
      <c r="B213" s="2" t="n">
        <f aca="false">'Monthly returns and RF'!B213-'Monthly returns and RF'!$E213</f>
        <v>0.0912875833077106</v>
      </c>
      <c r="C213" s="2" t="n">
        <f aca="false">'Monthly returns and RF'!C213-'Monthly returns and RF'!$E213</f>
        <v>0.0235101565086656</v>
      </c>
      <c r="D213" s="2" t="n">
        <f aca="false">'Monthly returns and RF'!D213-'Monthly returns and RF'!$E213</f>
        <v>-0.0266815174913126</v>
      </c>
    </row>
    <row r="214" customFormat="false" ht="15" hidden="false" customHeight="false" outlineLevel="0" collapsed="false">
      <c r="A214" s="5" t="str">
        <f aca="false">'Monthly returns and RF'!A214</f>
        <v>2022-08</v>
      </c>
      <c r="B214" s="2" t="n">
        <f aca="false">'Monthly returns and RF'!B214-'Monthly returns and RF'!$E214</f>
        <v>-0.0427020307558867</v>
      </c>
      <c r="C214" s="2" t="n">
        <f aca="false">'Monthly returns and RF'!C214-'Monthly returns and RF'!$E214</f>
        <v>-0.0474312111390659</v>
      </c>
      <c r="D214" s="2" t="n">
        <f aca="false">'Monthly returns and RF'!D214-'Monthly returns and RF'!$E214</f>
        <v>-0.031333282458307</v>
      </c>
    </row>
    <row r="215" customFormat="false" ht="15" hidden="false" customHeight="false" outlineLevel="0" collapsed="false">
      <c r="A215" s="5" t="str">
        <f aca="false">'Monthly returns and RF'!A215</f>
        <v>2022-09</v>
      </c>
      <c r="B215" s="2" t="n">
        <f aca="false">'Monthly returns and RF'!B215-'Monthly returns and RF'!$E215</f>
        <v>-0.094345995515028</v>
      </c>
      <c r="C215" s="2" t="n">
        <f aca="false">'Monthly returns and RF'!C215-'Monthly returns and RF'!$E215</f>
        <v>-0.0842507633599133</v>
      </c>
      <c r="D215" s="2" t="n">
        <f aca="false">'Monthly returns and RF'!D215-'Monthly returns and RF'!$E215</f>
        <v>-0.0307818106367752</v>
      </c>
    </row>
    <row r="216" customFormat="false" ht="15" hidden="false" customHeight="false" outlineLevel="0" collapsed="false">
      <c r="A216" s="5" t="str">
        <f aca="false">'Monthly returns and RF'!A216</f>
        <v>2022-10</v>
      </c>
      <c r="B216" s="2" t="n">
        <f aca="false">'Monthly returns and RF'!B216-'Monthly returns and RF'!$E216</f>
        <v>0.078975709795531</v>
      </c>
      <c r="C216" s="2" t="n">
        <f aca="false">'Monthly returns and RF'!C216-'Monthly returns and RF'!$E216</f>
        <v>-0.0619444916074138</v>
      </c>
      <c r="D216" s="2" t="n">
        <f aca="false">'Monthly returns and RF'!D216-'Monthly returns and RF'!$E216</f>
        <v>-0.0201444077035624</v>
      </c>
    </row>
    <row r="217" customFormat="false" ht="15" hidden="false" customHeight="false" outlineLevel="0" collapsed="false">
      <c r="A217" s="5" t="str">
        <f aca="false">'Monthly returns and RF'!A217</f>
        <v>2022-11</v>
      </c>
      <c r="B217" s="2" t="n">
        <f aca="false">'Monthly returns and RF'!B217-'Monthly returns and RF'!$E217</f>
        <v>0.052691480859331</v>
      </c>
      <c r="C217" s="2" t="n">
        <f aca="false">'Monthly returns and RF'!C217-'Monthly returns and RF'!$E217</f>
        <v>0.0686106199000444</v>
      </c>
      <c r="D217" s="2" t="n">
        <f aca="false">'Monthly returns and RF'!D217-'Monthly returns and RF'!$E217</f>
        <v>0.0820186596373048</v>
      </c>
    </row>
    <row r="218" customFormat="false" ht="15" hidden="false" customHeight="false" outlineLevel="0" collapsed="false">
      <c r="A218" s="5" t="str">
        <f aca="false">'Monthly returns and RF'!A218</f>
        <v>2022-12</v>
      </c>
      <c r="B218" s="2" t="n">
        <f aca="false">'Monthly returns and RF'!B218-'Monthly returns and RF'!$E218</f>
        <v>-0.0609283261249668</v>
      </c>
      <c r="C218" s="2" t="n">
        <f aca="false">'Monthly returns and RF'!C218-'Monthly returns and RF'!$E218</f>
        <v>-0.0295005284404524</v>
      </c>
      <c r="D218" s="2" t="n">
        <f aca="false">'Monthly returns and RF'!D218-'Monthly returns and RF'!$E218</f>
        <v>0.0260064856659404</v>
      </c>
    </row>
    <row r="219" customFormat="false" ht="15" hidden="false" customHeight="false" outlineLevel="0" collapsed="false">
      <c r="A219" s="5" t="str">
        <f aca="false">'Monthly returns and RF'!A219</f>
        <v>2023-01</v>
      </c>
      <c r="B219" s="2" t="n">
        <f aca="false">'Monthly returns and RF'!B219-'Monthly returns and RF'!$E219</f>
        <v>0.0593875273745588</v>
      </c>
      <c r="C219" s="2" t="n">
        <f aca="false">'Monthly returns and RF'!C219-'Monthly returns and RF'!$E219</f>
        <v>0.0729363618062867</v>
      </c>
      <c r="D219" s="2" t="n">
        <f aca="false">'Monthly returns and RF'!D219-'Monthly returns and RF'!$E219</f>
        <v>0.0540925743198109</v>
      </c>
    </row>
    <row r="220" customFormat="false" ht="15" hidden="false" customHeight="false" outlineLevel="0" collapsed="false">
      <c r="A220" s="5" t="str">
        <f aca="false">'Monthly returns and RF'!A220</f>
        <v>2023-02</v>
      </c>
      <c r="B220" s="2" t="n">
        <f aca="false">'Monthly returns and RF'!B220-'Monthly returns and RF'!$E220</f>
        <v>-0.0285427460450647</v>
      </c>
      <c r="C220" s="2" t="n">
        <f aca="false">'Monthly returns and RF'!C220-'Monthly returns and RF'!$E220</f>
        <v>-0.0519057132056953</v>
      </c>
      <c r="D220" s="2" t="n">
        <f aca="false">'Monthly returns and RF'!D220-'Monthly returns and RF'!$E220</f>
        <v>-0.0570759639164218</v>
      </c>
    </row>
    <row r="221" customFormat="false" ht="15" hidden="false" customHeight="false" outlineLevel="0" collapsed="false">
      <c r="A221" s="5" t="str">
        <f aca="false">'Monthly returns and RF'!A221</f>
        <v>2023-03</v>
      </c>
      <c r="B221" s="2" t="n">
        <f aca="false">'Monthly returns and RF'!B221-'Monthly returns and RF'!$E221</f>
        <v>0.0334778840814707</v>
      </c>
      <c r="C221" s="2" t="n">
        <f aca="false">'Monthly returns and RF'!C221-'Monthly returns and RF'!$E221</f>
        <v>0.0447937208652758</v>
      </c>
      <c r="D221" s="2" t="n">
        <f aca="false">'Monthly returns and RF'!D221-'Monthly returns and RF'!$E221</f>
        <v>0.075561282471661</v>
      </c>
    </row>
    <row r="222" customFormat="false" ht="15" hidden="false" customHeight="false" outlineLevel="0" collapsed="false">
      <c r="A222" s="5" t="str">
        <f aca="false">'Monthly returns and RF'!A222</f>
        <v>2023-04</v>
      </c>
      <c r="B222" s="2" t="n">
        <f aca="false">'Monthly returns and RF'!B222-'Monthly returns and RF'!$E222</f>
        <v>0.0124749582787205</v>
      </c>
      <c r="C222" s="2" t="n">
        <f aca="false">'Monthly returns and RF'!C222-'Monthly returns and RF'!$E222</f>
        <v>-0.000116311046093273</v>
      </c>
      <c r="D222" s="2" t="n">
        <f aca="false">'Monthly returns and RF'!D222-'Monthly returns and RF'!$E222</f>
        <v>0.00512352265324717</v>
      </c>
    </row>
    <row r="223" customFormat="false" ht="15" hidden="false" customHeight="false" outlineLevel="0" collapsed="false">
      <c r="A223" s="5" t="str">
        <f aca="false">'Monthly returns and RF'!A223</f>
        <v>2023-05</v>
      </c>
      <c r="B223" s="2" t="n">
        <f aca="false">'Monthly returns and RF'!B223-'Monthly returns and RF'!$E223</f>
        <v>0.00101609198925594</v>
      </c>
      <c r="C223" s="2" t="n">
        <f aca="false">'Monthly returns and RF'!C223-'Monthly returns and RF'!$E223</f>
        <v>-0.0337532258932794</v>
      </c>
      <c r="D223" s="2" t="n">
        <f aca="false">'Monthly returns and RF'!D223-'Monthly returns and RF'!$E223</f>
        <v>-0.0170198900789219</v>
      </c>
    </row>
    <row r="224" customFormat="false" ht="15" hidden="false" customHeight="false" outlineLevel="0" collapsed="false">
      <c r="A224" s="5" t="str">
        <f aca="false">'Monthly returns and RF'!A224</f>
        <v>2023-06</v>
      </c>
      <c r="B224" s="2" t="n">
        <f aca="false">'Monthly returns and RF'!B224-'Monthly returns and RF'!$E224</f>
        <v>0.0607996767556445</v>
      </c>
      <c r="C224" s="2" t="n">
        <f aca="false">'Monthly returns and RF'!C224-'Monthly returns and RF'!$E224</f>
        <v>-0.00182891056979994</v>
      </c>
      <c r="D224" s="2" t="n">
        <f aca="false">'Monthly returns and RF'!D224-'Monthly returns and RF'!$E224</f>
        <v>-0.0262137060611005</v>
      </c>
    </row>
    <row r="225" customFormat="false" ht="15" hidden="false" customHeight="false" outlineLevel="0" collapsed="false">
      <c r="A225" s="5" t="str">
        <f aca="false">'Monthly returns and RF'!A225</f>
        <v>2023-07</v>
      </c>
      <c r="B225" s="2" t="n">
        <f aca="false">'Monthly returns and RF'!B225-'Monthly returns and RF'!$E225</f>
        <v>0.0282333799266485</v>
      </c>
      <c r="C225" s="2" t="n">
        <f aca="false">'Monthly returns and RF'!C225-'Monthly returns and RF'!$E225</f>
        <v>-0.0299423393151514</v>
      </c>
      <c r="D225" s="2" t="n">
        <f aca="false">'Monthly returns and RF'!D225-'Monthly returns and RF'!$E225</f>
        <v>0.0183866423586269</v>
      </c>
    </row>
    <row r="226" customFormat="false" ht="15" hidden="false" customHeight="false" outlineLevel="0" collapsed="false">
      <c r="A226" s="5" t="str">
        <f aca="false">'Monthly returns and RF'!A226</f>
        <v>2023-08</v>
      </c>
      <c r="B226" s="2" t="n">
        <f aca="false">'Monthly returns and RF'!B226-'Monthly returns and RF'!$E226</f>
        <v>-0.0207519981254178</v>
      </c>
      <c r="C226" s="2" t="n">
        <f aca="false">'Monthly returns and RF'!C226-'Monthly returns and RF'!$E226</f>
        <v>-0.0359207520076565</v>
      </c>
      <c r="D226" s="2" t="n">
        <f aca="false">'Monthly returns and RF'!D226-'Monthly returns and RF'!$E226</f>
        <v>-0.0172776350593155</v>
      </c>
    </row>
    <row r="227" customFormat="false" ht="15" hidden="false" customHeight="false" outlineLevel="0" collapsed="false">
      <c r="A227" s="5" t="str">
        <f aca="false">'Monthly returns and RF'!A227</f>
        <v>2023-09</v>
      </c>
      <c r="B227" s="2" t="n">
        <f aca="false">'Monthly returns and RF'!B227-'Monthly returns and RF'!$E227</f>
        <v>-0.0517345042559357</v>
      </c>
      <c r="C227" s="2" t="n">
        <f aca="false">'Monthly returns and RF'!C227-'Monthly returns and RF'!$E227</f>
        <v>-0.0838113330539139</v>
      </c>
      <c r="D227" s="2" t="n">
        <f aca="false">'Monthly returns and RF'!D227-'Monthly returns and RF'!$E227</f>
        <v>-0.0519058611311218</v>
      </c>
    </row>
    <row r="228" customFormat="false" ht="15" hidden="false" customHeight="false" outlineLevel="0" collapsed="false">
      <c r="A228" s="5" t="str">
        <f aca="false">'Monthly returns and RF'!A228</f>
        <v>2023-10</v>
      </c>
      <c r="B228" s="2" t="n">
        <f aca="false">'Monthly returns and RF'!B228-'Monthly returns and RF'!$E228</f>
        <v>-0.0264086805704633</v>
      </c>
      <c r="C228" s="2" t="n">
        <f aca="false">'Monthly returns and RF'!C228-'Monthly returns and RF'!$E228</f>
        <v>-0.059331965482924</v>
      </c>
      <c r="D228" s="2" t="n">
        <f aca="false">'Monthly returns and RF'!D228-'Monthly returns and RF'!$E228</f>
        <v>0.0690241155709336</v>
      </c>
    </row>
    <row r="229" customFormat="false" ht="15" hidden="false" customHeight="false" outlineLevel="0" collapsed="false">
      <c r="A229" s="5" t="str">
        <f aca="false">'Monthly returns and RF'!A229</f>
        <v>2023-11</v>
      </c>
      <c r="B229" s="2" t="n">
        <f aca="false">'Monthly returns and RF'!B229-'Monthly returns and RF'!$E229</f>
        <v>0.0869439918727319</v>
      </c>
      <c r="C229" s="2" t="n">
        <f aca="false">'Monthly returns and RF'!C229-'Monthly returns and RF'!$E229</f>
        <v>0.0948389297505376</v>
      </c>
      <c r="D229" s="2" t="n">
        <f aca="false">'Monthly returns and RF'!D229-'Monthly returns and RF'!$E229</f>
        <v>0.0209137256494707</v>
      </c>
    </row>
    <row r="230" customFormat="false" ht="15" hidden="false" customHeight="false" outlineLevel="0" collapsed="false">
      <c r="A230" s="5" t="str">
        <f aca="false">'Monthly returns and RF'!A230</f>
        <v>2023-12</v>
      </c>
      <c r="B230" s="2" t="n">
        <f aca="false">'Monthly returns and RF'!B230-'Monthly returns and RF'!$E230</f>
        <v>0.0413552642502703</v>
      </c>
      <c r="C230" s="2" t="n">
        <f aca="false">'Monthly returns and RF'!C230-'Monthly returns and RF'!$E230</f>
        <v>0.0825574077425985</v>
      </c>
      <c r="D230" s="2" t="n">
        <f aca="false">'Monthly returns and RF'!D230-'Monthly returns and RF'!$E230</f>
        <v>0.00852118235202812</v>
      </c>
    </row>
    <row r="231" customFormat="false" ht="15" hidden="false" customHeight="false" outlineLevel="0" collapsed="false">
      <c r="A231" s="5" t="str">
        <f aca="false">'Monthly returns and RF'!A231</f>
        <v>2024-01</v>
      </c>
      <c r="B231" s="2" t="n">
        <f aca="false">'Monthly returns and RF'!B231-'Monthly returns and RF'!$E231</f>
        <v>0.0112264180693861</v>
      </c>
      <c r="C231" s="2" t="n">
        <f aca="false">'Monthly returns and RF'!C231-'Monthly returns and RF'!$E231</f>
        <v>-0.0271513969844953</v>
      </c>
      <c r="D231" s="2" t="n">
        <f aca="false">'Monthly returns and RF'!D231-'Monthly returns and RF'!$E231</f>
        <v>-0.0189281803983664</v>
      </c>
    </row>
    <row r="232" customFormat="false" ht="15" hidden="false" customHeight="false" outlineLevel="0" collapsed="false">
      <c r="A232" s="5" t="str">
        <f aca="false">'Monthly returns and RF'!A232</f>
        <v>2024-02</v>
      </c>
      <c r="B232" s="2" t="n">
        <f aca="false">'Monthly returns and RF'!B232-'Monthly returns and RF'!$E232</f>
        <v>0.0479868030474337</v>
      </c>
      <c r="C232" s="2" t="n">
        <f aca="false">'Monthly returns and RF'!C232-'Monthly returns and RF'!$E232</f>
        <v>-0.026722123217805</v>
      </c>
      <c r="D232" s="2" t="n">
        <f aca="false">'Monthly returns and RF'!D232-'Monthly returns and RF'!$E232</f>
        <v>0.000363548019519637</v>
      </c>
    </row>
    <row r="233" customFormat="false" ht="15" hidden="false" customHeight="false" outlineLevel="0" collapsed="false">
      <c r="A233" s="5" t="str">
        <f aca="false">'Monthly returns and RF'!A233</f>
        <v>2024-03</v>
      </c>
      <c r="B233" s="2" t="n">
        <f aca="false">'Monthly returns and RF'!B233-'Monthly returns and RF'!$E233</f>
        <v>0.0284020961654279</v>
      </c>
      <c r="C233" s="2" t="n">
        <f aca="false">'Monthly returns and RF'!C233-'Monthly returns and RF'!$E233</f>
        <v>0.00352880333368863</v>
      </c>
      <c r="D233" s="2" t="n">
        <f aca="false">'Monthly returns and RF'!D233-'Monthly returns and RF'!$E233</f>
        <v>0.0823832384646257</v>
      </c>
    </row>
    <row r="234" customFormat="false" ht="15" hidden="false" customHeight="false" outlineLevel="0" collapsed="false">
      <c r="A234" s="5" t="str">
        <f aca="false">'Monthly returns and RF'!A234</f>
        <v>2024-04</v>
      </c>
      <c r="B234" s="2" t="n">
        <f aca="false">'Monthly returns and RF'!B234-'Monthly returns and RF'!$E234</f>
        <v>-0.0450196199802071</v>
      </c>
      <c r="C234" s="2" t="n">
        <f aca="false">'Monthly returns and RF'!C234-'Monthly returns and RF'!$E234</f>
        <v>-0.0692542684043433</v>
      </c>
      <c r="D234" s="2" t="n">
        <f aca="false">'Monthly returns and RF'!D234-'Monthly returns and RF'!$E234</f>
        <v>0.0251949730701512</v>
      </c>
    </row>
    <row r="235" customFormat="false" ht="15" hidden="false" customHeight="false" outlineLevel="0" collapsed="false">
      <c r="A235" s="5" t="str">
        <f aca="false">'Monthly returns and RF'!A235</f>
        <v>2024-05</v>
      </c>
      <c r="B235" s="2" t="n">
        <f aca="false">'Monthly returns and RF'!B235-'Monthly returns and RF'!$E235</f>
        <v>0.0461797064167746</v>
      </c>
      <c r="C235" s="2" t="n">
        <f aca="false">'Monthly returns and RF'!C235-'Monthly returns and RF'!$E235</f>
        <v>0.0244694792912458</v>
      </c>
      <c r="D235" s="2" t="n">
        <f aca="false">'Monthly returns and RF'!D235-'Monthly returns and RF'!$E235</f>
        <v>0.0117892104291272</v>
      </c>
    </row>
    <row r="236" customFormat="false" ht="15" hidden="false" customHeight="false" outlineLevel="0" collapsed="false">
      <c r="A236" s="5" t="str">
        <f aca="false">'Monthly returns and RF'!A236</f>
        <v>2024-06</v>
      </c>
      <c r="B236" s="2" t="n">
        <f aca="false">'Monthly returns and RF'!B236-'Monthly returns and RF'!$E236</f>
        <v>0.0311801249763335</v>
      </c>
      <c r="C236" s="2" t="n">
        <f aca="false">'Monthly returns and RF'!C236-'Monthly returns and RF'!$E236</f>
        <v>0.0140716068876585</v>
      </c>
      <c r="D236" s="2" t="n">
        <f aca="false">'Monthly returns and RF'!D236-'Monthly returns and RF'!$E236</f>
        <v>-0.00544699740274591</v>
      </c>
    </row>
    <row r="237" customFormat="false" ht="15" hidden="false" customHeight="false" outlineLevel="0" collapsed="false">
      <c r="A237" s="5" t="str">
        <f aca="false">'Monthly returns and RF'!A237</f>
        <v>2024-07</v>
      </c>
      <c r="B237" s="2" t="n">
        <f aca="false">'Monthly returns and RF'!B237-'Monthly returns and RF'!$E237</f>
        <v>0.00760926071751395</v>
      </c>
      <c r="C237" s="2" t="n">
        <f aca="false">'Monthly returns and RF'!C237-'Monthly returns and RF'!$E237</f>
        <v>0.0317992731146834</v>
      </c>
      <c r="D237" s="2" t="n">
        <f aca="false">'Monthly returns and RF'!D237-'Monthly returns and RF'!$E237</f>
        <v>0.0491719633493827</v>
      </c>
    </row>
    <row r="238" customFormat="false" ht="15" hidden="false" customHeight="false" outlineLevel="0" collapsed="false">
      <c r="A238" s="5" t="str">
        <f aca="false">'Monthly returns and RF'!A238</f>
        <v>2024-08</v>
      </c>
      <c r="B238" s="2" t="n">
        <f aca="false">'Monthly returns and RF'!B238-'Monthly returns and RF'!$E238</f>
        <v>0.0185653053649696</v>
      </c>
      <c r="C238" s="2" t="n">
        <f aca="false">'Monthly returns and RF'!C238-'Monthly returns and RF'!$E238</f>
        <v>0.0163120663577895</v>
      </c>
      <c r="D238" s="2" t="n">
        <f aca="false">'Monthly returns and RF'!D238-'Monthly returns and RF'!$E238</f>
        <v>0.016122490269365</v>
      </c>
    </row>
    <row r="239" customFormat="false" ht="15" hidden="false" customHeight="false" outlineLevel="0" collapsed="false">
      <c r="A239" s="5" t="str">
        <f aca="false">'Monthly returns and RF'!A239</f>
        <v>2024-09</v>
      </c>
      <c r="B239" s="2" t="n">
        <f aca="false">'Monthly returns and RF'!B239-'Monthly returns and RF'!$E239</f>
        <v>0.0170047126427968</v>
      </c>
      <c r="C239" s="2" t="n">
        <f aca="false">'Monthly returns and RF'!C239-'Monthly returns and RF'!$E239</f>
        <v>0.0159945620829014</v>
      </c>
      <c r="D239" s="2" t="n">
        <f aca="false">'Monthly returns and RF'!D239-'Monthly returns and RF'!$E239</f>
        <v>0.0468885149125329</v>
      </c>
    </row>
    <row r="240" customFormat="false" ht="15" hidden="false" customHeight="false" outlineLevel="0" collapsed="false">
      <c r="A240" s="5" t="str">
        <f aca="false">'Monthly returns and RF'!A240</f>
        <v>2024-10</v>
      </c>
      <c r="B240" s="2" t="n">
        <f aca="false">'Monthly returns and RF'!B240-'Monthly returns and RF'!$E240</f>
        <v>-0.0128236049779511</v>
      </c>
      <c r="C240" s="2" t="n">
        <f aca="false">'Monthly returns and RF'!C240-'Monthly returns and RF'!$E240</f>
        <v>-0.0584487605619419</v>
      </c>
      <c r="D240" s="2" t="n">
        <f aca="false">'Monthly returns and RF'!D240-'Monthly returns and RF'!$E240</f>
        <v>0.0390934874237088</v>
      </c>
    </row>
    <row r="241" customFormat="false" ht="15" hidden="false" customHeight="false" outlineLevel="0" collapsed="false">
      <c r="A241" s="5" t="str">
        <f aca="false">'Monthly returns and RF'!A241</f>
        <v>2024-11</v>
      </c>
      <c r="B241" s="2" t="n">
        <f aca="false">'Monthly returns and RF'!B241-'Monthly returns and RF'!$E241</f>
        <v>0.0556335891777746</v>
      </c>
      <c r="C241" s="2" t="n">
        <f aca="false">'Monthly returns and RF'!C241-'Monthly returns and RF'!$E241</f>
        <v>0.0158719026651404</v>
      </c>
      <c r="D241" s="2" t="n">
        <f aca="false">'Monthly returns and RF'!D241-'Monthly returns and RF'!$E241</f>
        <v>-0.035241364603208</v>
      </c>
    </row>
    <row r="242" customFormat="false" ht="15" hidden="false" customHeight="false" outlineLevel="0" collapsed="false">
      <c r="A242" s="5" t="str">
        <f aca="false">'Monthly returns and RF'!A242</f>
        <v>2024-12</v>
      </c>
      <c r="B242" s="2" t="n">
        <f aca="false">'Monthly returns and RF'!B242-'Monthly returns and RF'!$E242</f>
        <v>-0.0277603264730435</v>
      </c>
      <c r="C242" s="2" t="n">
        <f aca="false">'Monthly returns and RF'!C242-'Monthly returns and RF'!$E242</f>
        <v>-0.0675098765999657</v>
      </c>
      <c r="D242" s="2" t="n">
        <f aca="false">'Monthly returns and RF'!D242-'Monthly returns and RF'!$E242</f>
        <v>-0.017788486936242</v>
      </c>
    </row>
    <row r="243" customFormat="false" ht="15" hidden="false" customHeight="false" outlineLevel="0" collapsed="false">
      <c r="A243" s="5" t="str">
        <f aca="false">'Monthly returns and RF'!A243</f>
        <v>2025-01</v>
      </c>
      <c r="B243" s="2" t="n">
        <f aca="false">'Monthly returns and RF'!B243-'Monthly returns and RF'!$E243</f>
        <v>0.023156458707754</v>
      </c>
      <c r="C243" s="2" t="n">
        <f aca="false">'Monthly returns and RF'!C243-'Monthly returns and RF'!$E243</f>
        <v>0.00122387917557302</v>
      </c>
      <c r="D243" s="2" t="n">
        <f aca="false">'Monthly returns and RF'!D243-'Monthly returns and RF'!$E243</f>
        <v>0.0641560787364342</v>
      </c>
    </row>
    <row r="244" customFormat="false" ht="15" hidden="false" customHeight="false" outlineLevel="0" collapsed="false">
      <c r="A244" s="5" t="str">
        <f aca="false">'Monthly returns and RF'!A244</f>
        <v>2025-02</v>
      </c>
      <c r="B244" s="2" t="n">
        <f aca="false">'Monthly returns and RF'!B244-'Monthly returns and RF'!$E244</f>
        <v>-0.0159949266310943</v>
      </c>
      <c r="C244" s="2" t="n">
        <f aca="false">'Monthly returns and RF'!C244-'Monthly returns and RF'!$E244</f>
        <v>0.0536708038937162</v>
      </c>
      <c r="D244" s="2" t="n">
        <f aca="false">'Monthly returns and RF'!D244-'Monthly returns and RF'!$E244</f>
        <v>0.0149162418763587</v>
      </c>
    </row>
    <row r="245" customFormat="false" ht="15" hidden="false" customHeight="false" outlineLevel="0" collapsed="false">
      <c r="A245" s="5" t="str">
        <f aca="false">'Monthly returns and RF'!A245</f>
        <v>2025-03</v>
      </c>
      <c r="B245" s="2" t="n">
        <f aca="false">'Monthly returns and RF'!B245-'Monthly returns and RF'!$E245</f>
        <v>-0.0591190076793055</v>
      </c>
      <c r="C245" s="2" t="n">
        <f aca="false">'Monthly returns and RF'!C245-'Monthly returns and RF'!$E245</f>
        <v>-0.0154467852686753</v>
      </c>
      <c r="D245" s="2" t="n">
        <f aca="false">'Monthly returns and RF'!D245-'Monthly returns and RF'!$E245</f>
        <v>0.0910658588999832</v>
      </c>
    </row>
    <row r="246" customFormat="false" ht="15" hidden="false" customHeight="false" outlineLevel="0" collapsed="false">
      <c r="A246" s="5" t="str">
        <f aca="false">'Monthly returns and RF'!A246</f>
        <v>2025-04</v>
      </c>
      <c r="B246" s="2" t="n">
        <f aca="false">'Monthly returns and RF'!B246-'Monthly returns and RF'!$E246</f>
        <v>-0.012170177212539</v>
      </c>
      <c r="C246" s="2" t="n">
        <f aca="false">'Monthly returns and RF'!C246-'Monthly returns and RF'!$E246</f>
        <v>-0.0171047271522385</v>
      </c>
      <c r="D246" s="2" t="n">
        <f aca="false">'Monthly returns and RF'!D246-'Monthly returns and RF'!$E246</f>
        <v>0.0507443727723991</v>
      </c>
    </row>
    <row r="247" customFormat="false" ht="15" hidden="false" customHeight="false" outlineLevel="0" collapsed="false">
      <c r="A247" s="5" t="str">
        <f aca="false">'Monthly returns and RF'!A247</f>
        <v>2025-05</v>
      </c>
      <c r="B247" s="2" t="n">
        <f aca="false">'Monthly returns and RF'!B247-'Monthly returns and RF'!$E247</f>
        <v>0.0590447895435509</v>
      </c>
      <c r="C247" s="2" t="n">
        <f aca="false">'Monthly returns and RF'!C247-'Monthly returns and RF'!$E247</f>
        <v>-0.0359061671173803</v>
      </c>
      <c r="D247" s="2" t="n">
        <f aca="false">'Monthly returns and RF'!D247-'Monthly returns and RF'!$E247</f>
        <v>-0.00435957769465043</v>
      </c>
    </row>
    <row r="248" customFormat="false" ht="15" hidden="false" customHeight="false" outlineLevel="0" collapsed="false">
      <c r="A248" s="5" t="str">
        <f aca="false">'Monthly returns and RF'!A248</f>
        <v>2025-06</v>
      </c>
      <c r="B248" s="2" t="n">
        <f aca="false">'Monthly returns and RF'!B248-'Monthly returns and RF'!$E248</f>
        <v>0.0479862457746872</v>
      </c>
      <c r="C248" s="2" t="n">
        <f aca="false">'Monthly returns and RF'!C248-'Monthly returns and RF'!$E248</f>
        <v>0.0232404278394234</v>
      </c>
      <c r="D248" s="2" t="n">
        <f aca="false">'Monthly returns and RF'!D248-'Monthly returns and RF'!$E248</f>
        <v>0.000651318985581976</v>
      </c>
    </row>
    <row r="249" customFormat="false" ht="15" hidden="false" customHeight="false" outlineLevel="0" collapsed="false">
      <c r="A249" s="5" t="str">
        <f aca="false">'Monthly returns and RF'!A249</f>
        <v>2025-07</v>
      </c>
      <c r="B249" s="2" t="n">
        <f aca="false">'Monthly returns and RF'!B249-'Monthly returns and RF'!$E249</f>
        <v>0.019631566961403</v>
      </c>
      <c r="C249" s="2" t="n">
        <f aca="false">'Monthly returns and RF'!C249-'Monthly returns and RF'!$E249</f>
        <v>-0.0147965967942263</v>
      </c>
      <c r="D249" s="2" t="n">
        <f aca="false">'Monthly returns and RF'!D249-'Monthly returns and RF'!$E249</f>
        <v>-0.00953455105980587</v>
      </c>
    </row>
    <row r="250" customFormat="false" ht="15" hidden="false" customHeight="false" outlineLevel="0" collapsed="false">
      <c r="A250" s="5" t="str">
        <f aca="false">'Monthly returns and RF'!A250</f>
        <v>2025-08</v>
      </c>
      <c r="B250" s="2" t="n">
        <f aca="false">'Monthly returns and RF'!B250-'Monthly returns and RF'!$E250</f>
        <v>0.0167195427525791</v>
      </c>
      <c r="C250" s="2" t="n">
        <f aca="false">'Monthly returns and RF'!C250-'Monthly returns and RF'!$E250</f>
        <v>-0.00367295358217954</v>
      </c>
      <c r="D250" s="2" t="n">
        <f aca="false">'Monthly returns and RF'!D250-'Monthly returns and RF'!$E250</f>
        <v>0.0460746246874684</v>
      </c>
    </row>
    <row r="251" customFormat="false" ht="15" hidden="false" customHeight="false" outlineLevel="0" collapsed="false">
      <c r="A251" s="5" t="str">
        <f aca="false">'Monthly returns and RF'!A251</f>
        <v>2025-09</v>
      </c>
      <c r="B251" s="2" t="n">
        <f aca="false">'Monthly returns and RF'!B251-'Monthly returns and RF'!$E251</f>
        <v>0.0323202662200222</v>
      </c>
      <c r="C251" s="2" t="n">
        <f aca="false">'Monthly returns and RF'!C251-'Monthly returns and RF'!$E251</f>
        <v>0.0326098255877983</v>
      </c>
      <c r="D251" s="2" t="n">
        <f aca="false">'Monthly returns and RF'!D251-'Monthly returns and RF'!$E251</f>
        <v>0.114284157686271</v>
      </c>
    </row>
    <row r="252" customFormat="false" ht="15" hidden="false" customHeight="false" outlineLevel="0" collapsed="false">
      <c r="A252" s="5" t="str">
        <f aca="false">'Monthly returns and RF'!A252</f>
        <v>2025-10</v>
      </c>
      <c r="B252" s="2" t="n">
        <f aca="false">'Monthly returns and RF'!B252-'Monthly returns and RF'!$E252</f>
        <v>0.0201375046790231</v>
      </c>
      <c r="C252" s="2" t="n">
        <f aca="false">'Monthly returns and RF'!C252-'Monthly returns and RF'!$E252</f>
        <v>0.0101109299537585</v>
      </c>
      <c r="D252" s="2" t="n">
        <f aca="false">'Monthly returns and RF'!D252-'Monthly returns and RF'!$E252</f>
        <v>0.0318866707543355</v>
      </c>
    </row>
    <row r="253" customFormat="false" ht="15" hidden="false" customHeight="false" outlineLevel="0" collapsed="false">
      <c r="A253" s="5" t="str">
        <f aca="false">'Monthly returns and RF'!A253</f>
        <v>2025-11</v>
      </c>
      <c r="B253" s="2" t="n">
        <f aca="false">'Monthly returns and RF'!B253-'Monthly returns and RF'!$E253</f>
        <v>-0.00105003728428576</v>
      </c>
      <c r="C253" s="2" t="n">
        <f aca="false">'Monthly returns and RF'!C253-'Monthly returns and RF'!$E253</f>
        <v>-0.000276715903289368</v>
      </c>
      <c r="D253" s="2" t="n">
        <f aca="false">'Monthly returns and RF'!D253-'Monthly returns and RF'!$E253</f>
        <v>0.0506781756702311</v>
      </c>
    </row>
    <row r="254" customFormat="false" ht="15" hidden="false" customHeight="false" outlineLevel="0" collapsed="false">
      <c r="A254" s="5" t="str">
        <f aca="false">'Monthly returns and RF'!A254</f>
        <v>2025-12</v>
      </c>
      <c r="B254" s="2" t="n">
        <f aca="false">'Monthly returns and RF'!B254-'Monthly returns and RF'!$E254</f>
        <v>-0.00260250273671374</v>
      </c>
      <c r="C254" s="2" t="n">
        <f aca="false">'Monthly returns and RF'!C254-'Monthly returns and RF'!$E254</f>
        <v>-0.0299860741610243</v>
      </c>
      <c r="D254" s="2" t="n">
        <f aca="false">'Monthly returns and RF'!D254-'Monthly returns and RF'!$E254</f>
        <v>0.0183335066764481</v>
      </c>
    </row>
    <row r="255" customFormat="false" ht="15" hidden="false" customHeight="false" outlineLevel="0" collapsed="false">
      <c r="A255" s="5" t="str">
        <f aca="false">'Monthly returns and RF'!A255</f>
        <v>2026-01</v>
      </c>
      <c r="B255" s="2" t="n">
        <f aca="false">'Monthly returns and RF'!B255-'Monthly returns and RF'!$E255</f>
        <v>0.0117377933297421</v>
      </c>
      <c r="C255" s="2" t="n">
        <f aca="false">'Monthly returns and RF'!C255-'Monthly returns and RF'!$E255</f>
        <v>-0.00334422877806939</v>
      </c>
      <c r="D255" s="2" t="n">
        <f aca="false">'Monthly returns and RF'!D255-'Monthly returns and RF'!$E255</f>
        <v>0.11973224230546</v>
      </c>
    </row>
    <row r="256" customFormat="false" ht="15" hidden="false" customHeight="false" outlineLevel="0" collapsed="false">
      <c r="A256" s="5" t="str">
        <f aca="false">'Monthly returns and RF'!A256</f>
        <v>2026-02</v>
      </c>
      <c r="B256" s="2" t="n">
        <f aca="false">'Monthly returns and RF'!B256-'Monthly returns and RF'!$E256</f>
        <v>-0.0114419942946143</v>
      </c>
      <c r="C256" s="2" t="n">
        <f aca="false">'Monthly returns and RF'!C256-'Monthly returns and RF'!$E256</f>
        <v>0.0435374585537231</v>
      </c>
      <c r="D256" s="2" t="n">
        <f aca="false">'Monthly returns and RF'!D256-'Monthly returns and RF'!$E256</f>
        <v>0.084400779252739</v>
      </c>
    </row>
    <row r="257" customFormat="false" ht="15" hidden="false" customHeight="false" outlineLevel="0" collapsed="false">
      <c r="A257" s="5" t="str">
        <f aca="false">'Monthly returns and RF'!A257</f>
        <v>2026-03</v>
      </c>
      <c r="B257" s="2" t="n">
        <f aca="false">'Monthly returns and RF'!B257-'Monthly returns and RF'!$E257</f>
        <v>-0.0522795189700572</v>
      </c>
      <c r="C257" s="2" t="n">
        <f aca="false">'Monthly returns and RF'!C257-'Monthly returns and RF'!$E257</f>
        <v>-0.0452004071891925</v>
      </c>
      <c r="D257" s="2" t="n">
        <f aca="false">'Monthly returns and RF'!D257-'Monthly returns and RF'!$E257</f>
        <v>-0.113411610243056</v>
      </c>
    </row>
    <row r="258" customFormat="false" ht="15" hidden="false" customHeight="false" outlineLevel="0" collapsed="false">
      <c r="A258" s="5" t="str">
        <f aca="false">'Monthly returns and RF'!A258</f>
        <v>2026-04</v>
      </c>
      <c r="B258" s="2" t="n">
        <f aca="false">'Monthly returns and RF'!B258-'Monthly returns and RF'!$E258</f>
        <v>0.102152640832881</v>
      </c>
      <c r="C258" s="2" t="n">
        <f aca="false">'Monthly returns and RF'!C258-'Monthly returns and RF'!$E258</f>
        <v>-0.0112966870103787</v>
      </c>
      <c r="D258" s="2" t="n">
        <f aca="false">'Monthly returns and RF'!D258-'Monthly returns and RF'!$E258</f>
        <v>-0.0183082241073472</v>
      </c>
    </row>
    <row r="259" customFormat="false" ht="15" hidden="false" customHeight="false" outlineLevel="0" collapsed="false">
      <c r="A259" s="5" t="str">
        <f aca="false">'Monthly returns and RF'!A259</f>
        <v>2026-05</v>
      </c>
      <c r="B259" s="2" t="n">
        <f aca="false">'Monthly returns and RF'!B259-'Monthly returns and RF'!$E259</f>
        <v>0.0495257475558629</v>
      </c>
      <c r="C259" s="2" t="n">
        <f aca="false">'Monthly returns and RF'!C259-'Monthly returns and RF'!$E259</f>
        <v>0.00223385035179168</v>
      </c>
      <c r="D259" s="2" t="n">
        <f aca="false">'Monthly returns and RF'!D259-'Monthly returns and RF'!$E259</f>
        <v>-0.0185369269895439</v>
      </c>
    </row>
    <row r="260" customFormat="false" ht="15" hidden="false" customHeight="false" outlineLevel="0" collapsed="false">
      <c r="A260" s="5" t="str">
        <f aca="false">'Monthly returns and RF'!A260</f>
        <v>2026-06</v>
      </c>
      <c r="B260" s="2" t="n">
        <f aca="false">'Monthly returns and RF'!B260-'Monthly returns and RF'!$E260</f>
        <v>-0.0131925809568155</v>
      </c>
      <c r="C260" s="2" t="n">
        <f aca="false">'Monthly returns and RF'!C260-'Monthly returns and RF'!$E260</f>
        <v>0.00875945885880038</v>
      </c>
      <c r="D260" s="2" t="n">
        <f aca="false">'Monthly returns and RF'!D260-'Monthly returns and RF'!$E260</f>
        <v>-0.119748846386953</v>
      </c>
    </row>
    <row r="261" customFormat="false" ht="15" hidden="false" customHeight="false" outlineLevel="0" collapsed="false">
      <c r="A261" s="5" t="str">
        <f aca="false">'Monthly returns and RF'!A261</f>
        <v>2026-07</v>
      </c>
      <c r="B261" s="2" t="n">
        <f aca="false">'Monthly returns and RF'!B261-'Monthly returns and RF'!$E261</f>
        <v>-0.00295177557993079</v>
      </c>
      <c r="C261" s="2" t="n">
        <f aca="false">'Monthly returns and RF'!C261-'Monthly returns and RF'!$E261</f>
        <v>-0.0480376712828688</v>
      </c>
      <c r="D261" s="2" t="n">
        <f aca="false">'Monthly returns and RF'!D261-'Monthly returns and RF'!$E261</f>
        <v>0.00527810852984442</v>
      </c>
    </row>
    <row r="262" customFormat="false" ht="15" hidden="false" customHeight="false" outlineLevel="0" collapsed="false">
      <c r="A262" s="5" t="str">
        <f aca="false">'Monthly returns and RF'!A262</f>
        <v>2026-08</v>
      </c>
      <c r="B262" s="2" t="n">
        <f aca="false">'Monthly returns and RF'!B262-'Monthly returns and RF'!$E262</f>
        <v>0.0238993597849721</v>
      </c>
      <c r="C262" s="2" t="n">
        <f aca="false">'Monthly returns and RF'!C262-'Monthly returns and RF'!$E262</f>
        <v>0.00442424382056518</v>
      </c>
      <c r="D262" s="2" t="n">
        <f aca="false">'Monthly returns and RF'!D262-'Monthly returns and RF'!$E262</f>
        <v>0.0963625397928133</v>
      </c>
    </row>
    <row r="263" customFormat="false" ht="15" hidden="false" customHeight="false" outlineLevel="0" collapsed="false">
      <c r="A263" s="5" t="str">
        <f aca="false">'Monthly returns and RF'!A263</f>
        <v>2026-09</v>
      </c>
      <c r="B263" s="2" t="n">
        <f aca="false">'Monthly returns and RF'!B263-'Monthly returns and RF'!$E263</f>
        <v>-0.00639341778305214</v>
      </c>
      <c r="C263" s="2" t="n">
        <f aca="false">'Monthly returns and RF'!C263-'Monthly returns and RF'!$E263</f>
        <v>-0.0569288404137631</v>
      </c>
      <c r="D263" s="2" t="n">
        <f aca="false">'Monthly returns and RF'!D263-'Monthly returns and RF'!$E263</f>
        <v>-0.0706285641816956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2026-11-03T15:37:16Z</dcterms:created>
  <dc:creator>openpyxl</dc:creator>
  <dc:description/>
  <dc:language>en-US</dc:language>
  <cp:lastModifiedBy/>
  <dcterms:modified xsi:type="dcterms:W3CDTF">2026-11-03T15:37:16Z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